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500" windowHeight="8620"/>
  </bookViews>
  <sheets>
    <sheet name="Spielplan" sheetId="1" r:id="rId1"/>
  </sheets>
  <calcPr calcId="145621"/>
</workbook>
</file>

<file path=xl/calcChain.xml><?xml version="1.0" encoding="utf-8"?>
<calcChain xmlns="http://schemas.openxmlformats.org/spreadsheetml/2006/main">
  <c r="G102" i="1" l="1"/>
  <c r="G101" i="1"/>
  <c r="E102" i="1"/>
  <c r="E101" i="1"/>
  <c r="C102" i="1"/>
  <c r="C101" i="1"/>
  <c r="B102" i="1"/>
  <c r="B101" i="1"/>
  <c r="G50" i="1"/>
  <c r="G49" i="1"/>
  <c r="G48" i="1"/>
  <c r="G47" i="1"/>
  <c r="G46" i="1"/>
  <c r="G45" i="1"/>
  <c r="E50" i="1"/>
  <c r="E49" i="1"/>
  <c r="E48" i="1"/>
  <c r="E47" i="1"/>
  <c r="E46" i="1"/>
  <c r="E45" i="1"/>
  <c r="B50" i="1"/>
  <c r="B49" i="1"/>
  <c r="B48" i="1"/>
  <c r="B47" i="1"/>
  <c r="B46" i="1"/>
  <c r="C50" i="1"/>
  <c r="C49" i="1"/>
  <c r="C48" i="1"/>
  <c r="C47" i="1"/>
  <c r="C46" i="1"/>
  <c r="C45" i="1"/>
  <c r="B45" i="1"/>
  <c r="E43" i="1"/>
  <c r="E33" i="1"/>
  <c r="E23" i="1"/>
  <c r="C1" i="1" l="1"/>
  <c r="AO3" i="1" l="1"/>
  <c r="AO4" i="1"/>
  <c r="AO5" i="1"/>
  <c r="AO2" i="1"/>
  <c r="E171" i="1" l="1"/>
  <c r="AB93" i="1"/>
  <c r="AA93" i="1"/>
  <c r="AB83" i="1"/>
  <c r="AA83" i="1"/>
  <c r="AB41" i="1"/>
  <c r="AA41" i="1"/>
  <c r="AB31" i="1"/>
  <c r="AA31" i="1"/>
  <c r="E213" i="1" l="1"/>
  <c r="E200" i="1"/>
  <c r="E189" i="1"/>
  <c r="E161" i="1"/>
  <c r="E151" i="1"/>
  <c r="E137" i="1"/>
  <c r="E127" i="1"/>
  <c r="E117" i="1"/>
  <c r="E95" i="1"/>
  <c r="E85" i="1"/>
  <c r="E75" i="1"/>
  <c r="E65" i="1"/>
  <c r="E53" i="1"/>
  <c r="AA175" i="1"/>
  <c r="AB175" i="1"/>
  <c r="AJ175" i="1" s="1"/>
  <c r="AA176" i="1"/>
  <c r="AB176" i="1"/>
  <c r="AA177" i="1"/>
  <c r="AB177" i="1"/>
  <c r="AA178" i="1"/>
  <c r="AB178" i="1"/>
  <c r="AA174" i="1"/>
  <c r="AB174" i="1"/>
  <c r="BN174" i="1" s="1"/>
  <c r="AB173" i="1"/>
  <c r="AA173" i="1"/>
  <c r="AB164" i="1"/>
  <c r="AB165" i="1"/>
  <c r="AB166" i="1"/>
  <c r="AB167" i="1"/>
  <c r="AB168" i="1"/>
  <c r="AB163" i="1"/>
  <c r="AA164" i="1"/>
  <c r="AA165" i="1"/>
  <c r="AA166" i="1"/>
  <c r="AA167" i="1"/>
  <c r="AN167" i="1" s="1"/>
  <c r="AA168" i="1"/>
  <c r="AP168" i="1" s="1"/>
  <c r="AA163" i="1"/>
  <c r="C176" i="1"/>
  <c r="G176" i="1"/>
  <c r="C177" i="1"/>
  <c r="G177" i="1"/>
  <c r="C178" i="1"/>
  <c r="G178" i="1"/>
  <c r="G175" i="1"/>
  <c r="C175" i="1"/>
  <c r="G174" i="1"/>
  <c r="G173" i="1"/>
  <c r="C174" i="1"/>
  <c r="C173" i="1"/>
  <c r="C164" i="1"/>
  <c r="C165" i="1"/>
  <c r="C166" i="1"/>
  <c r="C167" i="1"/>
  <c r="C168" i="1"/>
  <c r="C163" i="1"/>
  <c r="G158" i="1"/>
  <c r="G157" i="1"/>
  <c r="G156" i="1"/>
  <c r="G155" i="1"/>
  <c r="G154" i="1"/>
  <c r="G153" i="1"/>
  <c r="C158" i="1"/>
  <c r="C157" i="1"/>
  <c r="C156" i="1"/>
  <c r="C155" i="1"/>
  <c r="C154" i="1"/>
  <c r="C153" i="1"/>
  <c r="G144" i="1"/>
  <c r="G143" i="1"/>
  <c r="G142" i="1"/>
  <c r="G141" i="1"/>
  <c r="G140" i="1"/>
  <c r="G139" i="1"/>
  <c r="C144" i="1"/>
  <c r="C143" i="1"/>
  <c r="C142" i="1"/>
  <c r="C141" i="1"/>
  <c r="C140" i="1"/>
  <c r="C139" i="1"/>
  <c r="G134" i="1"/>
  <c r="G133" i="1"/>
  <c r="G132" i="1"/>
  <c r="G131" i="1"/>
  <c r="G130" i="1"/>
  <c r="G129" i="1"/>
  <c r="C134" i="1"/>
  <c r="C133" i="1"/>
  <c r="C132" i="1"/>
  <c r="C131" i="1"/>
  <c r="C130" i="1"/>
  <c r="C129" i="1"/>
  <c r="C120" i="1"/>
  <c r="C121" i="1"/>
  <c r="C122" i="1"/>
  <c r="C123" i="1"/>
  <c r="C124" i="1"/>
  <c r="C119" i="1"/>
  <c r="AA157" i="1"/>
  <c r="AB157" i="1"/>
  <c r="AA158" i="1"/>
  <c r="AW158" i="1" s="1"/>
  <c r="AB158" i="1"/>
  <c r="AA154" i="1"/>
  <c r="AB154" i="1"/>
  <c r="AA155" i="1"/>
  <c r="AB155" i="1"/>
  <c r="AA156" i="1"/>
  <c r="AB156" i="1"/>
  <c r="AB153" i="1"/>
  <c r="AA153" i="1"/>
  <c r="CH153" i="1" s="1"/>
  <c r="AA144" i="1"/>
  <c r="CA144" i="1" s="1"/>
  <c r="AB144" i="1"/>
  <c r="AA143" i="1"/>
  <c r="AB143" i="1"/>
  <c r="AA142" i="1"/>
  <c r="AB142" i="1"/>
  <c r="AA141" i="1"/>
  <c r="AB141" i="1"/>
  <c r="AA140" i="1"/>
  <c r="AB140" i="1"/>
  <c r="AB139" i="1"/>
  <c r="AA139" i="1"/>
  <c r="BA139" i="1" s="1"/>
  <c r="AA134" i="1"/>
  <c r="AB134" i="1"/>
  <c r="AA133" i="1"/>
  <c r="AB133" i="1"/>
  <c r="AQ133" i="1" s="1"/>
  <c r="AA132" i="1"/>
  <c r="AB132" i="1"/>
  <c r="AA131" i="1"/>
  <c r="AB131" i="1"/>
  <c r="AA130" i="1"/>
  <c r="AB130" i="1"/>
  <c r="AB129" i="1"/>
  <c r="AA129" i="1"/>
  <c r="AB124" i="1"/>
  <c r="AB123" i="1"/>
  <c r="AB122" i="1"/>
  <c r="AB121" i="1"/>
  <c r="AB120" i="1"/>
  <c r="AB119" i="1"/>
  <c r="AA124" i="1"/>
  <c r="AA123" i="1"/>
  <c r="CK123" i="1" s="1"/>
  <c r="AA122" i="1"/>
  <c r="AA121" i="1"/>
  <c r="AA120" i="1"/>
  <c r="AA119" i="1"/>
  <c r="CI119" i="1" s="1"/>
  <c r="V1" i="1"/>
  <c r="W1" i="1"/>
  <c r="X1" i="1"/>
  <c r="V2" i="1"/>
  <c r="W2" i="1"/>
  <c r="X2" i="1"/>
  <c r="V3" i="1"/>
  <c r="W3" i="1"/>
  <c r="X3" i="1"/>
  <c r="V4" i="1"/>
  <c r="W4" i="1"/>
  <c r="R25" i="1"/>
  <c r="R26" i="1"/>
  <c r="R27" i="1"/>
  <c r="S25" i="1"/>
  <c r="S26" i="1"/>
  <c r="S27" i="1"/>
  <c r="R28" i="1"/>
  <c r="R29" i="1"/>
  <c r="R30" i="1"/>
  <c r="S28" i="1"/>
  <c r="S29" i="1"/>
  <c r="S30" i="1"/>
  <c r="L15" i="1"/>
  <c r="C25" i="1"/>
  <c r="G25" i="1"/>
  <c r="Z25" i="1"/>
  <c r="C26" i="1"/>
  <c r="G26" i="1"/>
  <c r="Z26" i="1"/>
  <c r="AA26" i="1" s="1"/>
  <c r="C27" i="1"/>
  <c r="G27" i="1"/>
  <c r="Z27" i="1"/>
  <c r="C28" i="1"/>
  <c r="G28" i="1"/>
  <c r="Z28" i="1"/>
  <c r="C29" i="1"/>
  <c r="G29" i="1"/>
  <c r="Z29" i="1"/>
  <c r="C30" i="1"/>
  <c r="G30" i="1"/>
  <c r="Z30" i="1"/>
  <c r="AA32" i="1"/>
  <c r="AB32" i="1"/>
  <c r="AA33" i="1"/>
  <c r="AB33" i="1"/>
  <c r="AA34" i="1"/>
  <c r="AB34" i="1"/>
  <c r="C35" i="1"/>
  <c r="G35" i="1"/>
  <c r="R35" i="1"/>
  <c r="S35" i="1"/>
  <c r="Z35" i="1"/>
  <c r="C36" i="1"/>
  <c r="G36" i="1"/>
  <c r="R36" i="1"/>
  <c r="S36" i="1"/>
  <c r="Z36" i="1"/>
  <c r="AA36" i="1" s="1"/>
  <c r="B36" i="1" s="1"/>
  <c r="C37" i="1"/>
  <c r="G37" i="1"/>
  <c r="R37" i="1"/>
  <c r="S37" i="1"/>
  <c r="Z37" i="1"/>
  <c r="C38" i="1"/>
  <c r="G38" i="1"/>
  <c r="R38" i="1"/>
  <c r="S38" i="1"/>
  <c r="Z38" i="1"/>
  <c r="AA38" i="1" s="1"/>
  <c r="C39" i="1"/>
  <c r="G39" i="1"/>
  <c r="R39" i="1"/>
  <c r="S39" i="1"/>
  <c r="Z39" i="1"/>
  <c r="C40" i="1"/>
  <c r="G40" i="1"/>
  <c r="R40" i="1"/>
  <c r="S40" i="1"/>
  <c r="Z40" i="1"/>
  <c r="AB40" i="1" s="1"/>
  <c r="E40" i="1" s="1"/>
  <c r="AA42" i="1"/>
  <c r="AB42" i="1"/>
  <c r="AA43" i="1"/>
  <c r="AB43" i="1"/>
  <c r="AA44" i="1"/>
  <c r="AB44" i="1"/>
  <c r="R45" i="1"/>
  <c r="S45" i="1"/>
  <c r="Z45" i="1"/>
  <c r="R46" i="1"/>
  <c r="S46" i="1"/>
  <c r="Z46" i="1"/>
  <c r="R47" i="1"/>
  <c r="S47" i="1"/>
  <c r="Z47" i="1"/>
  <c r="AA47" i="1" s="1"/>
  <c r="R48" i="1"/>
  <c r="S48" i="1"/>
  <c r="Z48" i="1"/>
  <c r="R49" i="1"/>
  <c r="S49" i="1"/>
  <c r="Z49" i="1"/>
  <c r="AA49" i="1" s="1"/>
  <c r="R50" i="1"/>
  <c r="S50" i="1"/>
  <c r="Z50" i="1"/>
  <c r="AA50" i="1" s="1"/>
  <c r="AA51" i="1"/>
  <c r="AB51" i="1"/>
  <c r="AA52" i="1"/>
  <c r="AB52" i="1"/>
  <c r="AA53" i="1"/>
  <c r="AB53" i="1"/>
  <c r="AA54" i="1"/>
  <c r="AB54" i="1"/>
  <c r="C55" i="1"/>
  <c r="G55" i="1"/>
  <c r="R55" i="1"/>
  <c r="S55" i="1"/>
  <c r="Z55" i="1"/>
  <c r="C56" i="1"/>
  <c r="G56" i="1"/>
  <c r="R56" i="1"/>
  <c r="S56" i="1"/>
  <c r="Z56" i="1"/>
  <c r="C57" i="1"/>
  <c r="G57" i="1"/>
  <c r="R57" i="1"/>
  <c r="S57" i="1"/>
  <c r="Z57" i="1"/>
  <c r="AA57" i="1" s="1"/>
  <c r="C58" i="1"/>
  <c r="G58" i="1"/>
  <c r="R58" i="1"/>
  <c r="S58" i="1"/>
  <c r="Z58" i="1"/>
  <c r="AA58" i="1" s="1"/>
  <c r="C59" i="1"/>
  <c r="G59" i="1"/>
  <c r="R59" i="1"/>
  <c r="S59" i="1"/>
  <c r="Z59" i="1"/>
  <c r="AA59" i="1" s="1"/>
  <c r="C60" i="1"/>
  <c r="G60" i="1"/>
  <c r="R60" i="1"/>
  <c r="S60" i="1"/>
  <c r="Z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C67" i="1"/>
  <c r="G67" i="1"/>
  <c r="R67" i="1"/>
  <c r="S67" i="1"/>
  <c r="Z67" i="1"/>
  <c r="C68" i="1"/>
  <c r="G68" i="1"/>
  <c r="R68" i="1"/>
  <c r="S68" i="1"/>
  <c r="Z68" i="1"/>
  <c r="C69" i="1"/>
  <c r="G69" i="1"/>
  <c r="R69" i="1"/>
  <c r="S69" i="1"/>
  <c r="Z69" i="1"/>
  <c r="C70" i="1"/>
  <c r="G70" i="1"/>
  <c r="R70" i="1"/>
  <c r="S70" i="1"/>
  <c r="Z70" i="1"/>
  <c r="C71" i="1"/>
  <c r="G71" i="1"/>
  <c r="R71" i="1"/>
  <c r="S71" i="1"/>
  <c r="Z71" i="1"/>
  <c r="C72" i="1"/>
  <c r="G72" i="1"/>
  <c r="R72" i="1"/>
  <c r="S72" i="1"/>
  <c r="Z72" i="1"/>
  <c r="AA73" i="1"/>
  <c r="AB73" i="1"/>
  <c r="AA74" i="1"/>
  <c r="AB74" i="1"/>
  <c r="AA75" i="1"/>
  <c r="AB75" i="1"/>
  <c r="AA76" i="1"/>
  <c r="AB76" i="1"/>
  <c r="C77" i="1"/>
  <c r="G77" i="1"/>
  <c r="R77" i="1"/>
  <c r="S77" i="1"/>
  <c r="Z77" i="1"/>
  <c r="AB77" i="1" s="1"/>
  <c r="E77" i="1" s="1"/>
  <c r="C78" i="1"/>
  <c r="G78" i="1"/>
  <c r="R78" i="1"/>
  <c r="S78" i="1"/>
  <c r="Z78" i="1"/>
  <c r="AA78" i="1" s="1"/>
  <c r="B78" i="1" s="1"/>
  <c r="C79" i="1"/>
  <c r="G79" i="1"/>
  <c r="R79" i="1"/>
  <c r="S79" i="1"/>
  <c r="Z79" i="1"/>
  <c r="C80" i="1"/>
  <c r="G80" i="1"/>
  <c r="R80" i="1"/>
  <c r="S80" i="1"/>
  <c r="Z80" i="1"/>
  <c r="C81" i="1"/>
  <c r="G81" i="1"/>
  <c r="R81" i="1"/>
  <c r="S81" i="1"/>
  <c r="Z81" i="1"/>
  <c r="C82" i="1"/>
  <c r="G82" i="1"/>
  <c r="R82" i="1"/>
  <c r="S82" i="1"/>
  <c r="Z82" i="1"/>
  <c r="AA84" i="1"/>
  <c r="AB84" i="1"/>
  <c r="AA85" i="1"/>
  <c r="AB85" i="1"/>
  <c r="AA86" i="1"/>
  <c r="AB86" i="1"/>
  <c r="C87" i="1"/>
  <c r="G87" i="1"/>
  <c r="R87" i="1"/>
  <c r="S87" i="1"/>
  <c r="Z87" i="1"/>
  <c r="AA87" i="1" s="1"/>
  <c r="C88" i="1"/>
  <c r="G88" i="1"/>
  <c r="R88" i="1"/>
  <c r="S88" i="1"/>
  <c r="Z88" i="1"/>
  <c r="C89" i="1"/>
  <c r="G89" i="1"/>
  <c r="R89" i="1"/>
  <c r="S89" i="1"/>
  <c r="Z89" i="1"/>
  <c r="AB89" i="1" s="1"/>
  <c r="E89" i="1" s="1"/>
  <c r="C90" i="1"/>
  <c r="G90" i="1"/>
  <c r="R90" i="1"/>
  <c r="S90" i="1"/>
  <c r="Z90" i="1"/>
  <c r="AB90" i="1" s="1"/>
  <c r="E90" i="1" s="1"/>
  <c r="C91" i="1"/>
  <c r="G91" i="1"/>
  <c r="R91" i="1"/>
  <c r="S91" i="1"/>
  <c r="Z91" i="1"/>
  <c r="AA91" i="1" s="1"/>
  <c r="B91" i="1" s="1"/>
  <c r="C92" i="1"/>
  <c r="G92" i="1"/>
  <c r="R92" i="1"/>
  <c r="S92" i="1"/>
  <c r="Z92" i="1"/>
  <c r="AA92" i="1" s="1"/>
  <c r="AA94" i="1"/>
  <c r="AB94" i="1"/>
  <c r="AA95" i="1"/>
  <c r="AB95" i="1"/>
  <c r="AA96" i="1"/>
  <c r="AB96" i="1"/>
  <c r="C97" i="1"/>
  <c r="G97" i="1"/>
  <c r="R97" i="1"/>
  <c r="S97" i="1"/>
  <c r="Z97" i="1"/>
  <c r="C98" i="1"/>
  <c r="G98" i="1"/>
  <c r="R98" i="1"/>
  <c r="S98" i="1"/>
  <c r="Z98" i="1"/>
  <c r="C99" i="1"/>
  <c r="G99" i="1"/>
  <c r="R99" i="1"/>
  <c r="S99" i="1"/>
  <c r="Z99" i="1"/>
  <c r="C100" i="1"/>
  <c r="G100" i="1"/>
  <c r="R100" i="1"/>
  <c r="S100" i="1"/>
  <c r="Z100" i="1"/>
  <c r="AA100" i="1" s="1"/>
  <c r="R101" i="1"/>
  <c r="S101" i="1"/>
  <c r="Z101" i="1"/>
  <c r="R102" i="1"/>
  <c r="S102" i="1"/>
  <c r="U102" i="1" s="1"/>
  <c r="Z102" i="1"/>
  <c r="AB102" i="1" s="1"/>
  <c r="BC122" i="1"/>
  <c r="BC140" i="1"/>
  <c r="BE154" i="1"/>
  <c r="BU154" i="1"/>
  <c r="BW155" i="1"/>
  <c r="BK122" i="1"/>
  <c r="BK154" i="1"/>
  <c r="BO123" i="1"/>
  <c r="BQ122" i="1"/>
  <c r="BQ140" i="1"/>
  <c r="BR122" i="1"/>
  <c r="BS154" i="1"/>
  <c r="CM122" i="1"/>
  <c r="CM140" i="1"/>
  <c r="CM154" i="1"/>
  <c r="CN140" i="1"/>
  <c r="CO122" i="1"/>
  <c r="CO140" i="1"/>
  <c r="CP122" i="1"/>
  <c r="CP140" i="1"/>
  <c r="CQ124" i="1"/>
  <c r="CQ140" i="1"/>
  <c r="CR124" i="1"/>
  <c r="CR140" i="1"/>
  <c r="CR156" i="1"/>
  <c r="CS124" i="1"/>
  <c r="CS140" i="1"/>
  <c r="CS156" i="1"/>
  <c r="CT124" i="1"/>
  <c r="CT140" i="1"/>
  <c r="CU122" i="1"/>
  <c r="CU140" i="1"/>
  <c r="CV123" i="1"/>
  <c r="CV140" i="1"/>
  <c r="CW124" i="1"/>
  <c r="AD140" i="1"/>
  <c r="AD154" i="1"/>
  <c r="AD156" i="1"/>
  <c r="AE124" i="1"/>
  <c r="AE140" i="1"/>
  <c r="AE154" i="1"/>
  <c r="AF122" i="1"/>
  <c r="AF154" i="1"/>
  <c r="AG122" i="1"/>
  <c r="AG124" i="1"/>
  <c r="AH123" i="1"/>
  <c r="AI122" i="1"/>
  <c r="AV140" i="1"/>
  <c r="AV158" i="1"/>
  <c r="AW124" i="1"/>
  <c r="AW140" i="1"/>
  <c r="AY124" i="1"/>
  <c r="AZ140" i="1"/>
  <c r="AZ156" i="1"/>
  <c r="BA122" i="1"/>
  <c r="AJ140" i="1"/>
  <c r="AJ156" i="1"/>
  <c r="AK122" i="1"/>
  <c r="AK134" i="1"/>
  <c r="AL140" i="1"/>
  <c r="AL156" i="1"/>
  <c r="AN122" i="1"/>
  <c r="AN134" i="1"/>
  <c r="AN141" i="1"/>
  <c r="AP122" i="1"/>
  <c r="AP140" i="1"/>
  <c r="AQ122" i="1"/>
  <c r="AQ156" i="1"/>
  <c r="AR154" i="1"/>
  <c r="AS122" i="1"/>
  <c r="AT154" i="1"/>
  <c r="AU122" i="1"/>
  <c r="BZ124" i="1"/>
  <c r="BZ134" i="1"/>
  <c r="BZ144" i="1"/>
  <c r="CA124" i="1"/>
  <c r="CA134" i="1"/>
  <c r="CA155" i="1"/>
  <c r="CB140" i="1"/>
  <c r="CC124" i="1"/>
  <c r="CC134" i="1"/>
  <c r="CC156" i="1"/>
  <c r="CD124" i="1"/>
  <c r="CD140" i="1"/>
  <c r="CD156" i="1"/>
  <c r="CE123" i="1"/>
  <c r="CE124" i="1"/>
  <c r="CE134" i="1"/>
  <c r="CE154" i="1"/>
  <c r="CF124" i="1"/>
  <c r="CF134" i="1"/>
  <c r="CF154" i="1"/>
  <c r="CG124" i="1"/>
  <c r="CG134" i="1"/>
  <c r="CG154" i="1"/>
  <c r="CH155" i="1"/>
  <c r="CI124" i="1"/>
  <c r="CI134" i="1"/>
  <c r="CI154" i="1"/>
  <c r="CJ124" i="1"/>
  <c r="CK124" i="1"/>
  <c r="CK134" i="1"/>
  <c r="V115" i="1"/>
  <c r="W115" i="1"/>
  <c r="X115" i="1"/>
  <c r="Y115" i="1"/>
  <c r="Z115" i="1"/>
  <c r="V116" i="1"/>
  <c r="W116" i="1"/>
  <c r="X116" i="1"/>
  <c r="Y116" i="1"/>
  <c r="Z116" i="1"/>
  <c r="V117" i="1"/>
  <c r="W117" i="1"/>
  <c r="X117" i="1"/>
  <c r="Y117" i="1"/>
  <c r="Z117" i="1"/>
  <c r="V118" i="1"/>
  <c r="W118" i="1"/>
  <c r="X118" i="1"/>
  <c r="G119" i="1"/>
  <c r="R119" i="1"/>
  <c r="S119" i="1"/>
  <c r="G120" i="1"/>
  <c r="R120" i="1"/>
  <c r="S120" i="1"/>
  <c r="BV120" i="1" s="1"/>
  <c r="G121" i="1"/>
  <c r="R121" i="1"/>
  <c r="S121" i="1"/>
  <c r="G122" i="1"/>
  <c r="R122" i="1"/>
  <c r="S122" i="1"/>
  <c r="CC122" i="1" s="1"/>
  <c r="G123" i="1"/>
  <c r="R123" i="1"/>
  <c r="S123" i="1"/>
  <c r="G124" i="1"/>
  <c r="R124" i="1"/>
  <c r="AS124" i="1" s="1"/>
  <c r="S124" i="1"/>
  <c r="AM124" i="1" s="1"/>
  <c r="R129" i="1"/>
  <c r="S129" i="1"/>
  <c r="AG129" i="1" s="1"/>
  <c r="R130" i="1"/>
  <c r="S130" i="1"/>
  <c r="AX130" i="1" s="1"/>
  <c r="R131" i="1"/>
  <c r="S131" i="1"/>
  <c r="R132" i="1"/>
  <c r="S132" i="1"/>
  <c r="R133" i="1"/>
  <c r="S133" i="1"/>
  <c r="BK133" i="1" s="1"/>
  <c r="R134" i="1"/>
  <c r="S134" i="1"/>
  <c r="BK134" i="1" s="1"/>
  <c r="R139" i="1"/>
  <c r="S139" i="1"/>
  <c r="BE139" i="1" s="1"/>
  <c r="R140" i="1"/>
  <c r="BW140" i="1" s="1"/>
  <c r="S140" i="1"/>
  <c r="R141" i="1"/>
  <c r="S141" i="1"/>
  <c r="R142" i="1"/>
  <c r="S142" i="1"/>
  <c r="R143" i="1"/>
  <c r="S143" i="1"/>
  <c r="R144" i="1"/>
  <c r="S144" i="1"/>
  <c r="R153" i="1"/>
  <c r="S153" i="1"/>
  <c r="R154" i="1"/>
  <c r="S154" i="1"/>
  <c r="R155" i="1"/>
  <c r="S155" i="1"/>
  <c r="R156" i="1"/>
  <c r="CU156" i="1" s="1"/>
  <c r="S156" i="1"/>
  <c r="CT156" i="1" s="1"/>
  <c r="R157" i="1"/>
  <c r="S157" i="1"/>
  <c r="R158" i="1"/>
  <c r="S158" i="1"/>
  <c r="G163" i="1"/>
  <c r="R163" i="1"/>
  <c r="S163" i="1"/>
  <c r="AS163" i="1"/>
  <c r="BI163" i="1"/>
  <c r="BY163" i="1"/>
  <c r="G164" i="1"/>
  <c r="R164" i="1"/>
  <c r="S164" i="1"/>
  <c r="AV164" i="1"/>
  <c r="G165" i="1"/>
  <c r="R165" i="1"/>
  <c r="S165" i="1"/>
  <c r="AV165" i="1"/>
  <c r="BL165" i="1"/>
  <c r="G166" i="1"/>
  <c r="R166" i="1"/>
  <c r="S166" i="1"/>
  <c r="AF166" i="1"/>
  <c r="BL166" i="1"/>
  <c r="G167" i="1"/>
  <c r="R167" i="1"/>
  <c r="S167" i="1"/>
  <c r="AF167" i="1"/>
  <c r="BB167" i="1"/>
  <c r="BL167" i="1"/>
  <c r="BW167" i="1"/>
  <c r="G168" i="1"/>
  <c r="R168" i="1"/>
  <c r="S168" i="1"/>
  <c r="AH168" i="1"/>
  <c r="BV168" i="1"/>
  <c r="R173" i="1"/>
  <c r="S173" i="1"/>
  <c r="AU173" i="1"/>
  <c r="BU173" i="1"/>
  <c r="R174" i="1"/>
  <c r="S174" i="1"/>
  <c r="BB174" i="1"/>
  <c r="BV174" i="1"/>
  <c r="R175" i="1"/>
  <c r="S175" i="1"/>
  <c r="BP175" i="1" s="1"/>
  <c r="AR175" i="1"/>
  <c r="R176" i="1"/>
  <c r="BD176" i="1" s="1"/>
  <c r="S176" i="1"/>
  <c r="AJ176" i="1"/>
  <c r="R177" i="1"/>
  <c r="S177" i="1"/>
  <c r="AF177" i="1"/>
  <c r="AV177" i="1"/>
  <c r="BL177" i="1"/>
  <c r="R178" i="1"/>
  <c r="BD178" i="1" s="1"/>
  <c r="S178" i="1"/>
  <c r="AL178" i="1"/>
  <c r="BB178" i="1"/>
  <c r="BX178" i="1"/>
  <c r="R191" i="1"/>
  <c r="S191" i="1"/>
  <c r="AG191" i="1" s="1"/>
  <c r="AD191" i="1"/>
  <c r="AE191" i="1"/>
  <c r="AJ191" i="1"/>
  <c r="AK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R192" i="1"/>
  <c r="S192" i="1"/>
  <c r="AG192" i="1" s="1"/>
  <c r="AD192" i="1"/>
  <c r="AE192" i="1"/>
  <c r="AF192" i="1"/>
  <c r="AJ192" i="1"/>
  <c r="AK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R193" i="1"/>
  <c r="S193" i="1"/>
  <c r="BV193" i="1" s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K193" i="1"/>
  <c r="BN193" i="1"/>
  <c r="BO193" i="1"/>
  <c r="BP193" i="1"/>
  <c r="BQ193" i="1"/>
  <c r="BR193" i="1"/>
  <c r="BS193" i="1"/>
  <c r="BT193" i="1"/>
  <c r="BU193" i="1"/>
  <c r="R194" i="1"/>
  <c r="BW194" i="1" s="1"/>
  <c r="S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N194" i="1"/>
  <c r="BO194" i="1"/>
  <c r="BP194" i="1"/>
  <c r="BQ194" i="1"/>
  <c r="BR194" i="1"/>
  <c r="BS194" i="1"/>
  <c r="BT194" i="1"/>
  <c r="BU194" i="1"/>
  <c r="R195" i="1"/>
  <c r="AY195" i="1" s="1"/>
  <c r="S195" i="1"/>
  <c r="AX195" i="1" s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V195" i="1"/>
  <c r="AW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R196" i="1"/>
  <c r="AY196" i="1" s="1"/>
  <c r="S196" i="1"/>
  <c r="AX196" i="1" s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V196" i="1"/>
  <c r="AW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R202" i="1"/>
  <c r="AM202" i="1" s="1"/>
  <c r="S202" i="1"/>
  <c r="AG202" i="1" s="1"/>
  <c r="AD202" i="1"/>
  <c r="AE202" i="1"/>
  <c r="AJ202" i="1"/>
  <c r="AK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R203" i="1"/>
  <c r="AM203" i="1" s="1"/>
  <c r="S203" i="1"/>
  <c r="AL203" i="1" s="1"/>
  <c r="AD203" i="1"/>
  <c r="AE203" i="1"/>
  <c r="AJ203" i="1"/>
  <c r="AK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R204" i="1"/>
  <c r="BW204" i="1" s="1"/>
  <c r="S204" i="1"/>
  <c r="BV204" i="1" s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N204" i="1"/>
  <c r="BO204" i="1"/>
  <c r="BP204" i="1"/>
  <c r="BQ204" i="1"/>
  <c r="BR204" i="1"/>
  <c r="BS204" i="1"/>
  <c r="BT204" i="1"/>
  <c r="BU204" i="1"/>
  <c r="R205" i="1"/>
  <c r="BW205" i="1" s="1"/>
  <c r="S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K205" i="1"/>
  <c r="BN205" i="1"/>
  <c r="BO205" i="1"/>
  <c r="BP205" i="1"/>
  <c r="BQ205" i="1"/>
  <c r="BR205" i="1"/>
  <c r="BS205" i="1"/>
  <c r="BT205" i="1"/>
  <c r="BU205" i="1"/>
  <c r="BV205" i="1"/>
  <c r="R206" i="1"/>
  <c r="AY206" i="1" s="1"/>
  <c r="S206" i="1"/>
  <c r="AS206" i="1" s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V206" i="1"/>
  <c r="AW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R207" i="1"/>
  <c r="AY207" i="1" s="1"/>
  <c r="S207" i="1"/>
  <c r="AX207" i="1" s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V207" i="1"/>
  <c r="AW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Q134" i="1"/>
  <c r="BK204" i="1" l="1"/>
  <c r="AK210" i="1"/>
  <c r="M218" i="1" s="1"/>
  <c r="T194" i="1"/>
  <c r="BY194" i="1" s="1"/>
  <c r="T166" i="1"/>
  <c r="AN158" i="1"/>
  <c r="CG158" i="1"/>
  <c r="CF158" i="1"/>
  <c r="CC132" i="1"/>
  <c r="AL202" i="1"/>
  <c r="CE144" i="1"/>
  <c r="BI129" i="1"/>
  <c r="AW210" i="1"/>
  <c r="M223" i="1" s="1"/>
  <c r="U101" i="1"/>
  <c r="AN166" i="1"/>
  <c r="AP178" i="1"/>
  <c r="AN176" i="1"/>
  <c r="AA102" i="1"/>
  <c r="BX102" i="1" s="1"/>
  <c r="AS195" i="1"/>
  <c r="BT178" i="1"/>
  <c r="AX178" i="1"/>
  <c r="AH178" i="1"/>
  <c r="T177" i="1"/>
  <c r="BF177" i="1" s="1"/>
  <c r="AZ176" i="1"/>
  <c r="AD176" i="1"/>
  <c r="BP173" i="1"/>
  <c r="AJ173" i="1"/>
  <c r="BN168" i="1"/>
  <c r="AX168" i="1"/>
  <c r="BD166" i="1"/>
  <c r="BT164" i="1"/>
  <c r="CH154" i="1"/>
  <c r="CC119" i="1"/>
  <c r="CA154" i="1"/>
  <c r="BZ155" i="1"/>
  <c r="AT133" i="1"/>
  <c r="AP155" i="1"/>
  <c r="AO154" i="1"/>
  <c r="AL154" i="1"/>
  <c r="BA154" i="1"/>
  <c r="AZ154" i="1"/>
  <c r="AX154" i="1"/>
  <c r="AI154" i="1"/>
  <c r="AG154" i="1"/>
  <c r="AF139" i="1"/>
  <c r="BR154" i="1"/>
  <c r="BN154" i="1"/>
  <c r="BH154" i="1"/>
  <c r="BW154" i="1"/>
  <c r="BT154" i="1"/>
  <c r="BD154" i="1"/>
  <c r="BB154" i="1"/>
  <c r="CV141" i="1"/>
  <c r="BI143" i="1"/>
  <c r="BA153" i="1"/>
  <c r="AH155" i="1"/>
  <c r="CV158" i="1"/>
  <c r="AE210" i="1"/>
  <c r="M217" i="1" s="1"/>
  <c r="AS196" i="1"/>
  <c r="BM178" i="1"/>
  <c r="AD178" i="1"/>
  <c r="BW176" i="1"/>
  <c r="AV166" i="1"/>
  <c r="AF164" i="1"/>
  <c r="CK154" i="1"/>
  <c r="CJ154" i="1"/>
  <c r="CD154" i="1"/>
  <c r="CC154" i="1"/>
  <c r="CB154" i="1"/>
  <c r="BZ154" i="1"/>
  <c r="AU154" i="1"/>
  <c r="AS154" i="1"/>
  <c r="AQ154" i="1"/>
  <c r="AP154" i="1"/>
  <c r="CS154" i="1"/>
  <c r="CR154" i="1"/>
  <c r="BP154" i="1"/>
  <c r="BM154" i="1"/>
  <c r="BJ154" i="1"/>
  <c r="BY154" i="1"/>
  <c r="BV155" i="1"/>
  <c r="BG154" i="1"/>
  <c r="BC154" i="1"/>
  <c r="AD166" i="1"/>
  <c r="CU154" i="1"/>
  <c r="T205" i="1"/>
  <c r="BY205" i="1" s="1"/>
  <c r="T193" i="1"/>
  <c r="BY193" i="1" s="1"/>
  <c r="AT178" i="1"/>
  <c r="AT176" i="1"/>
  <c r="BH173" i="1"/>
  <c r="BF168" i="1"/>
  <c r="BL164" i="1"/>
  <c r="CO154" i="1"/>
  <c r="AR124" i="1"/>
  <c r="T207" i="1"/>
  <c r="BA207" i="1" s="1"/>
  <c r="AG203" i="1"/>
  <c r="AQ210" i="1"/>
  <c r="M222" i="1" s="1"/>
  <c r="BI178" i="1"/>
  <c r="BL176" i="1"/>
  <c r="AZ173" i="1"/>
  <c r="BT166" i="1"/>
  <c r="BD164" i="1"/>
  <c r="CN154" i="1"/>
  <c r="AN154" i="1"/>
  <c r="AM154" i="1"/>
  <c r="AK154" i="1"/>
  <c r="AJ154" i="1"/>
  <c r="AY154" i="1"/>
  <c r="AW154" i="1"/>
  <c r="AV154" i="1"/>
  <c r="AH154" i="1"/>
  <c r="AE155" i="1"/>
  <c r="CL154" i="1"/>
  <c r="BQ154" i="1"/>
  <c r="BO154" i="1"/>
  <c r="BL154" i="1"/>
  <c r="BI154" i="1"/>
  <c r="BX154" i="1"/>
  <c r="BV154" i="1"/>
  <c r="BF154" i="1"/>
  <c r="AV210" i="1"/>
  <c r="L223" i="1" s="1"/>
  <c r="BT140" i="1"/>
  <c r="BL140" i="1"/>
  <c r="CL140" i="1"/>
  <c r="AF140" i="1"/>
  <c r="AG140" i="1"/>
  <c r="BA140" i="1"/>
  <c r="AK140" i="1"/>
  <c r="BZ140" i="1"/>
  <c r="CA140" i="1"/>
  <c r="CC140" i="1"/>
  <c r="CE140" i="1"/>
  <c r="CF140" i="1"/>
  <c r="CG140" i="1"/>
  <c r="CI140" i="1"/>
  <c r="CK140" i="1"/>
  <c r="BB140" i="1"/>
  <c r="BU140" i="1"/>
  <c r="BH140" i="1"/>
  <c r="BI140" i="1"/>
  <c r="BK140" i="1"/>
  <c r="BM140" i="1"/>
  <c r="BO140" i="1"/>
  <c r="AN140" i="1"/>
  <c r="AQ140" i="1"/>
  <c r="AT140" i="1"/>
  <c r="CM144" i="1"/>
  <c r="CB144" i="1"/>
  <c r="CD144" i="1"/>
  <c r="CH144" i="1"/>
  <c r="CJ144" i="1"/>
  <c r="BC144" i="1"/>
  <c r="BX144" i="1"/>
  <c r="BN144" i="1"/>
  <c r="BP144" i="1"/>
  <c r="BQ144" i="1"/>
  <c r="BR144" i="1"/>
  <c r="AJ144" i="1"/>
  <c r="BX156" i="1"/>
  <c r="BZ156" i="1"/>
  <c r="CA156" i="1"/>
  <c r="CF156" i="1"/>
  <c r="CG156" i="1"/>
  <c r="AR156" i="1"/>
  <c r="BH157" i="1"/>
  <c r="CB157" i="1"/>
  <c r="CH157" i="1"/>
  <c r="AW163" i="1"/>
  <c r="BM163" i="1"/>
  <c r="AK163" i="1"/>
  <c r="BE163" i="1"/>
  <c r="BU163" i="1"/>
  <c r="AR165" i="1"/>
  <c r="BH165" i="1"/>
  <c r="BX165" i="1"/>
  <c r="AD165" i="1"/>
  <c r="AZ165" i="1"/>
  <c r="BP165" i="1"/>
  <c r="AR173" i="1"/>
  <c r="BC173" i="1"/>
  <c r="BM173" i="1"/>
  <c r="BX173" i="1"/>
  <c r="AH176" i="1"/>
  <c r="AP176" i="1"/>
  <c r="AX176" i="1"/>
  <c r="BH176" i="1"/>
  <c r="BU176" i="1"/>
  <c r="BP158" i="1"/>
  <c r="AS144" i="1"/>
  <c r="T203" i="1"/>
  <c r="AO203" i="1" s="1"/>
  <c r="BV194" i="1"/>
  <c r="AL192" i="1"/>
  <c r="AL191" i="1"/>
  <c r="AD210" i="1"/>
  <c r="L217" i="1" s="1"/>
  <c r="BV178" i="1"/>
  <c r="BK178" i="1"/>
  <c r="AZ178" i="1"/>
  <c r="AR178" i="1"/>
  <c r="AJ178" i="1"/>
  <c r="BD177" i="1"/>
  <c r="BN176" i="1"/>
  <c r="BB176" i="1"/>
  <c r="AR176" i="1"/>
  <c r="AF176" i="1"/>
  <c r="BX175" i="1"/>
  <c r="BK173" i="1"/>
  <c r="AW173" i="1"/>
  <c r="AD173" i="1"/>
  <c r="BR167" i="1"/>
  <c r="BD165" i="1"/>
  <c r="BA163" i="1"/>
  <c r="AM163" i="1"/>
  <c r="CO155" i="1"/>
  <c r="CO153" i="1"/>
  <c r="AG141" i="1"/>
  <c r="CK144" i="1"/>
  <c r="CJ156" i="1"/>
  <c r="CI156" i="1"/>
  <c r="CH140" i="1"/>
  <c r="CG144" i="1"/>
  <c r="CF155" i="1"/>
  <c r="CB155" i="1"/>
  <c r="CA158" i="1"/>
  <c r="AU158" i="1"/>
  <c r="AT156" i="1"/>
  <c r="AS140" i="1"/>
  <c r="AR140" i="1"/>
  <c r="AM155" i="1"/>
  <c r="AK144" i="1"/>
  <c r="AY140" i="1"/>
  <c r="AX140" i="1"/>
  <c r="AI158" i="1"/>
  <c r="AF143" i="1"/>
  <c r="BS140" i="1"/>
  <c r="BP140" i="1"/>
  <c r="BN140" i="1"/>
  <c r="BE144" i="1"/>
  <c r="CV119" i="1"/>
  <c r="AH119" i="1"/>
  <c r="CD123" i="1"/>
  <c r="CJ123" i="1"/>
  <c r="AG123" i="1"/>
  <c r="AH131" i="1"/>
  <c r="AO131" i="1"/>
  <c r="AJ133" i="1"/>
  <c r="AL133" i="1"/>
  <c r="AD133" i="1"/>
  <c r="BN139" i="1"/>
  <c r="BP139" i="1"/>
  <c r="CV139" i="1"/>
  <c r="AZ139" i="1"/>
  <c r="AX206" i="1"/>
  <c r="AX210" i="1" s="1"/>
  <c r="N223" i="1" s="1"/>
  <c r="T196" i="1"/>
  <c r="BA196" i="1" s="1"/>
  <c r="BK194" i="1"/>
  <c r="AP210" i="1"/>
  <c r="L222" i="1" s="1"/>
  <c r="BV144" i="1"/>
  <c r="BI153" i="1"/>
  <c r="AO153" i="1"/>
  <c r="AF153" i="1"/>
  <c r="AS153" i="1"/>
  <c r="AU153" i="1"/>
  <c r="CE153" i="1"/>
  <c r="CK153" i="1"/>
  <c r="BC155" i="1"/>
  <c r="BU155" i="1"/>
  <c r="BR155" i="1"/>
  <c r="AF155" i="1"/>
  <c r="AZ155" i="1"/>
  <c r="AJ155" i="1"/>
  <c r="AQ155" i="1"/>
  <c r="AT155" i="1"/>
  <c r="AU155" i="1"/>
  <c r="CE155" i="1"/>
  <c r="CK155" i="1"/>
  <c r="BD155" i="1"/>
  <c r="BI155" i="1"/>
  <c r="CM155" i="1"/>
  <c r="AO155" i="1"/>
  <c r="CC155" i="1"/>
  <c r="CD155" i="1"/>
  <c r="CI155" i="1"/>
  <c r="CJ155" i="1"/>
  <c r="BN158" i="1"/>
  <c r="AS158" i="1"/>
  <c r="AT158" i="1"/>
  <c r="AD167" i="1"/>
  <c r="AR167" i="1"/>
  <c r="BJ167" i="1"/>
  <c r="BT167" i="1"/>
  <c r="AJ167" i="1"/>
  <c r="BD167" i="1"/>
  <c r="BO167" i="1"/>
  <c r="AX174" i="1"/>
  <c r="AP174" i="1"/>
  <c r="AZ175" i="1"/>
  <c r="BV140" i="1"/>
  <c r="BQ158" i="1"/>
  <c r="AJ210" i="1"/>
  <c r="L218" i="1" s="1"/>
  <c r="BO178" i="1"/>
  <c r="AV178" i="1"/>
  <c r="AN178" i="1"/>
  <c r="AF178" i="1"/>
  <c r="BT177" i="1"/>
  <c r="AN177" i="1"/>
  <c r="BY176" i="1"/>
  <c r="BJ176" i="1"/>
  <c r="AV176" i="1"/>
  <c r="AL176" i="1"/>
  <c r="BE176" i="1"/>
  <c r="BH175" i="1"/>
  <c r="AD174" i="1"/>
  <c r="BS173" i="1"/>
  <c r="BE173" i="1"/>
  <c r="AL173" i="1"/>
  <c r="T173" i="1"/>
  <c r="AH173" i="1" s="1"/>
  <c r="BG167" i="1"/>
  <c r="BT165" i="1"/>
  <c r="AK165" i="1"/>
  <c r="BQ163" i="1"/>
  <c r="AD163" i="1"/>
  <c r="BK158" i="1"/>
  <c r="CO156" i="1"/>
  <c r="AM144" i="1"/>
  <c r="AX142" i="1"/>
  <c r="BE140" i="1"/>
  <c r="CJ140" i="1"/>
  <c r="CG155" i="1"/>
  <c r="CF144" i="1"/>
  <c r="CB153" i="1"/>
  <c r="BZ158" i="1"/>
  <c r="AU140" i="1"/>
  <c r="AR155" i="1"/>
  <c r="AO140" i="1"/>
  <c r="AM140" i="1"/>
  <c r="AK156" i="1"/>
  <c r="BA155" i="1"/>
  <c r="AY156" i="1"/>
  <c r="AX157" i="1"/>
  <c r="AI140" i="1"/>
  <c r="AH140" i="1"/>
  <c r="CW140" i="1"/>
  <c r="BS155" i="1"/>
  <c r="BR140" i="1"/>
  <c r="BJ140" i="1"/>
  <c r="BE155" i="1"/>
  <c r="AV134" i="1"/>
  <c r="AX134" i="1"/>
  <c r="AM134" i="1"/>
  <c r="AP134" i="1"/>
  <c r="AS134" i="1"/>
  <c r="AU134" i="1"/>
  <c r="AR134" i="1"/>
  <c r="CB134" i="1"/>
  <c r="CD134" i="1"/>
  <c r="CH134" i="1"/>
  <c r="CJ134" i="1"/>
  <c r="CN155" i="1"/>
  <c r="AM123" i="1"/>
  <c r="BD140" i="1"/>
  <c r="CV132" i="1"/>
  <c r="AJ168" i="1"/>
  <c r="AD164" i="1"/>
  <c r="AE163" i="1"/>
  <c r="AP163" i="1"/>
  <c r="AT163" i="1"/>
  <c r="AX163" i="1"/>
  <c r="BB163" i="1"/>
  <c r="BF163" i="1"/>
  <c r="BJ163" i="1"/>
  <c r="BN163" i="1"/>
  <c r="BR163" i="1"/>
  <c r="BV163" i="1"/>
  <c r="AJ163" i="1"/>
  <c r="AR163" i="1"/>
  <c r="AV163" i="1"/>
  <c r="AZ163" i="1"/>
  <c r="BD163" i="1"/>
  <c r="BH163" i="1"/>
  <c r="BL163" i="1"/>
  <c r="BP163" i="1"/>
  <c r="BT163" i="1"/>
  <c r="BX163" i="1"/>
  <c r="AE165" i="1"/>
  <c r="AM165" i="1"/>
  <c r="AS165" i="1"/>
  <c r="AW165" i="1"/>
  <c r="BA165" i="1"/>
  <c r="BE165" i="1"/>
  <c r="BI165" i="1"/>
  <c r="BM165" i="1"/>
  <c r="BQ165" i="1"/>
  <c r="BU165" i="1"/>
  <c r="BY165" i="1"/>
  <c r="AJ165" i="1"/>
  <c r="AQ165" i="1"/>
  <c r="AU165" i="1"/>
  <c r="AY165" i="1"/>
  <c r="BC165" i="1"/>
  <c r="BG165" i="1"/>
  <c r="BK165" i="1"/>
  <c r="BO165" i="1"/>
  <c r="BS165" i="1"/>
  <c r="BW165" i="1"/>
  <c r="AP173" i="1"/>
  <c r="AT173" i="1"/>
  <c r="AX173" i="1"/>
  <c r="BB173" i="1"/>
  <c r="BF173" i="1"/>
  <c r="BJ173" i="1"/>
  <c r="BN173" i="1"/>
  <c r="BR173" i="1"/>
  <c r="BV173" i="1"/>
  <c r="T206" i="1"/>
  <c r="BA206" i="1" s="1"/>
  <c r="BL205" i="1"/>
  <c r="BJ204" i="1"/>
  <c r="AF203" i="1"/>
  <c r="AR196" i="1"/>
  <c r="BY178" i="1"/>
  <c r="BU178" i="1"/>
  <c r="BN178" i="1"/>
  <c r="BJ178" i="1"/>
  <c r="BC178" i="1"/>
  <c r="AY178" i="1"/>
  <c r="AU178" i="1"/>
  <c r="AQ178" i="1"/>
  <c r="AM178" i="1"/>
  <c r="AI178" i="1"/>
  <c r="AE178" i="1"/>
  <c r="BX177" i="1"/>
  <c r="BH177" i="1"/>
  <c r="AR177" i="1"/>
  <c r="BX176" i="1"/>
  <c r="BT176" i="1"/>
  <c r="BM176" i="1"/>
  <c r="BI176" i="1"/>
  <c r="BC176" i="1"/>
  <c r="AY176" i="1"/>
  <c r="AU176" i="1"/>
  <c r="AQ176" i="1"/>
  <c r="AM176" i="1"/>
  <c r="AI176" i="1"/>
  <c r="AE176" i="1"/>
  <c r="BL175" i="1"/>
  <c r="AV175" i="1"/>
  <c r="AF175" i="1"/>
  <c r="BR174" i="1"/>
  <c r="BW173" i="1"/>
  <c r="BQ173" i="1"/>
  <c r="BL173" i="1"/>
  <c r="BG173" i="1"/>
  <c r="BA173" i="1"/>
  <c r="AV173" i="1"/>
  <c r="AQ173" i="1"/>
  <c r="AE173" i="1"/>
  <c r="U168" i="1"/>
  <c r="AU168" i="1" s="1"/>
  <c r="T168" i="1"/>
  <c r="AT168" i="1" s="1"/>
  <c r="BV167" i="1"/>
  <c r="BP167" i="1"/>
  <c r="BK167" i="1"/>
  <c r="BF167" i="1"/>
  <c r="AW167" i="1"/>
  <c r="AL167" i="1"/>
  <c r="BR165" i="1"/>
  <c r="BJ165" i="1"/>
  <c r="BB165" i="1"/>
  <c r="AT165" i="1"/>
  <c r="AG165" i="1"/>
  <c r="BS163" i="1"/>
  <c r="BK163" i="1"/>
  <c r="BC163" i="1"/>
  <c r="AU163" i="1"/>
  <c r="AF163" i="1"/>
  <c r="CP124" i="1"/>
  <c r="CU124" i="1"/>
  <c r="CV124" i="1"/>
  <c r="AD124" i="1"/>
  <c r="AI124" i="1"/>
  <c r="AF124" i="1"/>
  <c r="AH124" i="1"/>
  <c r="BA124" i="1"/>
  <c r="AK124" i="1"/>
  <c r="AX124" i="1"/>
  <c r="AJ124" i="1"/>
  <c r="AP124" i="1"/>
  <c r="AQ124" i="1"/>
  <c r="CB124" i="1"/>
  <c r="CH124" i="1"/>
  <c r="AV124" i="1"/>
  <c r="AZ124" i="1"/>
  <c r="CD129" i="1"/>
  <c r="CJ129" i="1"/>
  <c r="BY131" i="1"/>
  <c r="AS131" i="1"/>
  <c r="AU131" i="1"/>
  <c r="CP133" i="1"/>
  <c r="CR133" i="1"/>
  <c r="CS133" i="1"/>
  <c r="CT133" i="1"/>
  <c r="AE133" i="1"/>
  <c r="AG133" i="1"/>
  <c r="AW133" i="1"/>
  <c r="AY133" i="1"/>
  <c r="CQ133" i="1"/>
  <c r="CW133" i="1"/>
  <c r="AV133" i="1"/>
  <c r="AX133" i="1"/>
  <c r="AP133" i="1"/>
  <c r="AF133" i="1"/>
  <c r="AR133" i="1"/>
  <c r="CC133" i="1"/>
  <c r="CI133" i="1"/>
  <c r="AK133" i="1"/>
  <c r="AN133" i="1"/>
  <c r="BZ133" i="1"/>
  <c r="CA133" i="1"/>
  <c r="CE133" i="1"/>
  <c r="CF133" i="1"/>
  <c r="CG133" i="1"/>
  <c r="CK133" i="1"/>
  <c r="BK139" i="1"/>
  <c r="CW139" i="1"/>
  <c r="AV139" i="1"/>
  <c r="AX139" i="1"/>
  <c r="BL139" i="1"/>
  <c r="BO139" i="1"/>
  <c r="CT139" i="1"/>
  <c r="CU139" i="1"/>
  <c r="AE139" i="1"/>
  <c r="AG139" i="1"/>
  <c r="AI139" i="1"/>
  <c r="AW139" i="1"/>
  <c r="AY139" i="1"/>
  <c r="AJ139" i="1"/>
  <c r="AM139" i="1"/>
  <c r="AN139" i="1"/>
  <c r="AS139" i="1"/>
  <c r="CS139" i="1"/>
  <c r="AD139" i="1"/>
  <c r="AH139" i="1"/>
  <c r="AK139" i="1"/>
  <c r="AL139" i="1"/>
  <c r="AT139" i="1"/>
  <c r="BZ139" i="1"/>
  <c r="CA139" i="1"/>
  <c r="CD139" i="1"/>
  <c r="CE139" i="1"/>
  <c r="CF139" i="1"/>
  <c r="CG139" i="1"/>
  <c r="CJ139" i="1"/>
  <c r="CK139" i="1"/>
  <c r="BS139" i="1"/>
  <c r="CP139" i="1"/>
  <c r="CQ139" i="1"/>
  <c r="CR139" i="1"/>
  <c r="AO139" i="1"/>
  <c r="AP139" i="1"/>
  <c r="AQ139" i="1"/>
  <c r="AR139" i="1"/>
  <c r="AU139" i="1"/>
  <c r="CB139" i="1"/>
  <c r="CC139" i="1"/>
  <c r="CH139" i="1"/>
  <c r="CI139" i="1"/>
  <c r="CT141" i="1"/>
  <c r="AE141" i="1"/>
  <c r="AP141" i="1"/>
  <c r="AJ141" i="1"/>
  <c r="AQ141" i="1"/>
  <c r="AD141" i="1"/>
  <c r="AK141" i="1"/>
  <c r="AT141" i="1"/>
  <c r="BZ141" i="1"/>
  <c r="CA141" i="1"/>
  <c r="CD141" i="1"/>
  <c r="CE141" i="1"/>
  <c r="CF141" i="1"/>
  <c r="CG141" i="1"/>
  <c r="CJ141" i="1"/>
  <c r="CK141" i="1"/>
  <c r="CB143" i="1"/>
  <c r="CH143" i="1"/>
  <c r="T204" i="1"/>
  <c r="BY204" i="1" s="1"/>
  <c r="T202" i="1"/>
  <c r="AO202" i="1" s="1"/>
  <c r="T195" i="1"/>
  <c r="BA195" i="1" s="1"/>
  <c r="BP176" i="1"/>
  <c r="AG167" i="1"/>
  <c r="AK167" i="1"/>
  <c r="AO167" i="1"/>
  <c r="AV167" i="1"/>
  <c r="AE167" i="1"/>
  <c r="AI167" i="1"/>
  <c r="AM167" i="1"/>
  <c r="AQ167" i="1"/>
  <c r="AY167" i="1"/>
  <c r="BE167" i="1"/>
  <c r="BI167" i="1"/>
  <c r="BM167" i="1"/>
  <c r="BQ167" i="1"/>
  <c r="BU167" i="1"/>
  <c r="BY167" i="1"/>
  <c r="AL174" i="1"/>
  <c r="BF174" i="1"/>
  <c r="CT154" i="1"/>
  <c r="CH132" i="1"/>
  <c r="AS207" i="1"/>
  <c r="BJ205" i="1"/>
  <c r="AF202" i="1"/>
  <c r="AR195" i="1"/>
  <c r="BJ194" i="1"/>
  <c r="T192" i="1"/>
  <c r="BW178" i="1"/>
  <c r="BP178" i="1"/>
  <c r="BL178" i="1"/>
  <c r="BH178" i="1"/>
  <c r="BA178" i="1"/>
  <c r="AW178" i="1"/>
  <c r="AS178" i="1"/>
  <c r="AO178" i="1"/>
  <c r="AK178" i="1"/>
  <c r="AG178" i="1"/>
  <c r="BE178" i="1"/>
  <c r="BP177" i="1"/>
  <c r="AZ177" i="1"/>
  <c r="AJ177" i="1"/>
  <c r="U177" i="1"/>
  <c r="BR177" i="1" s="1"/>
  <c r="BV176" i="1"/>
  <c r="BO176" i="1"/>
  <c r="BK176" i="1"/>
  <c r="BA176" i="1"/>
  <c r="AW176" i="1"/>
  <c r="AS176" i="1"/>
  <c r="AO176" i="1"/>
  <c r="AK176" i="1"/>
  <c r="AG176" i="1"/>
  <c r="T176" i="1"/>
  <c r="BT175" i="1"/>
  <c r="BD175" i="1"/>
  <c r="AN175" i="1"/>
  <c r="U175" i="1"/>
  <c r="BG175" i="1" s="1"/>
  <c r="BJ174" i="1"/>
  <c r="AH174" i="1"/>
  <c r="BY173" i="1"/>
  <c r="BT173" i="1"/>
  <c r="BO173" i="1"/>
  <c r="BI173" i="1"/>
  <c r="BD173" i="1"/>
  <c r="AY173" i="1"/>
  <c r="AS173" i="1"/>
  <c r="AK173" i="1"/>
  <c r="BX167" i="1"/>
  <c r="BS167" i="1"/>
  <c r="BN167" i="1"/>
  <c r="BH167" i="1"/>
  <c r="BC167" i="1"/>
  <c r="AP167" i="1"/>
  <c r="AH167" i="1"/>
  <c r="BV165" i="1"/>
  <c r="BN165" i="1"/>
  <c r="BF165" i="1"/>
  <c r="AX165" i="1"/>
  <c r="AP165" i="1"/>
  <c r="BW163" i="1"/>
  <c r="BO163" i="1"/>
  <c r="BG163" i="1"/>
  <c r="AY163" i="1"/>
  <c r="AQ163" i="1"/>
  <c r="BD122" i="1"/>
  <c r="BE122" i="1"/>
  <c r="BF122" i="1"/>
  <c r="BV122" i="1"/>
  <c r="BW122" i="1"/>
  <c r="BX122" i="1"/>
  <c r="BY122" i="1"/>
  <c r="BH122" i="1"/>
  <c r="BO122" i="1"/>
  <c r="BS122" i="1"/>
  <c r="CN122" i="1"/>
  <c r="CQ122" i="1"/>
  <c r="CW122" i="1"/>
  <c r="AH122" i="1"/>
  <c r="AV122" i="1"/>
  <c r="AX122" i="1"/>
  <c r="AZ122" i="1"/>
  <c r="BB122" i="1"/>
  <c r="BT122" i="1"/>
  <c r="BI122" i="1"/>
  <c r="BJ122" i="1"/>
  <c r="BM122" i="1"/>
  <c r="BN122" i="1"/>
  <c r="BP122" i="1"/>
  <c r="CL122" i="1"/>
  <c r="CR122" i="1"/>
  <c r="CS122" i="1"/>
  <c r="CT122" i="1"/>
  <c r="CV122" i="1"/>
  <c r="AE122" i="1"/>
  <c r="AW122" i="1"/>
  <c r="AY122" i="1"/>
  <c r="AJ122" i="1"/>
  <c r="AR122" i="1"/>
  <c r="BL122" i="1"/>
  <c r="AM122" i="1"/>
  <c r="AO122" i="1"/>
  <c r="BZ122" i="1"/>
  <c r="CA122" i="1"/>
  <c r="CF122" i="1"/>
  <c r="CG122" i="1"/>
  <c r="BG122" i="1"/>
  <c r="BU122" i="1"/>
  <c r="AD122" i="1"/>
  <c r="AL122" i="1"/>
  <c r="AT122" i="1"/>
  <c r="CO134" i="1"/>
  <c r="AF134" i="1"/>
  <c r="AH134" i="1"/>
  <c r="CV134" i="1"/>
  <c r="AD134" i="1"/>
  <c r="AZ134" i="1"/>
  <c r="AL134" i="1"/>
  <c r="AO134" i="1"/>
  <c r="AQ134" i="1"/>
  <c r="AT134" i="1"/>
  <c r="CW134" i="1"/>
  <c r="AW134" i="1"/>
  <c r="CT134" i="1"/>
  <c r="CU134" i="1"/>
  <c r="AE134" i="1"/>
  <c r="AG134" i="1"/>
  <c r="AI134" i="1"/>
  <c r="AY134" i="1"/>
  <c r="BA134" i="1"/>
  <c r="AJ134" i="1"/>
  <c r="BF144" i="1"/>
  <c r="BU144" i="1"/>
  <c r="BS144" i="1"/>
  <c r="CP144" i="1"/>
  <c r="CQ144" i="1"/>
  <c r="CR144" i="1"/>
  <c r="CT144" i="1"/>
  <c r="AE144" i="1"/>
  <c r="AP144" i="1"/>
  <c r="CC144" i="1"/>
  <c r="CI144" i="1"/>
  <c r="BD144" i="1"/>
  <c r="BW144" i="1"/>
  <c r="CS144" i="1"/>
  <c r="U174" i="1"/>
  <c r="AU174" i="1" s="1"/>
  <c r="AG173" i="1"/>
  <c r="AL165" i="1"/>
  <c r="T164" i="1"/>
  <c r="AL144" i="1"/>
  <c r="BJ134" i="1"/>
  <c r="AL124" i="1"/>
  <c r="T121" i="1"/>
  <c r="CD121" i="1" s="1"/>
  <c r="BH155" i="1"/>
  <c r="BK155" i="1"/>
  <c r="AD155" i="1"/>
  <c r="AV155" i="1"/>
  <c r="AX155" i="1"/>
  <c r="BB155" i="1"/>
  <c r="BT155" i="1"/>
  <c r="BJ155" i="1"/>
  <c r="CL155" i="1"/>
  <c r="AG155" i="1"/>
  <c r="AI155" i="1"/>
  <c r="AW155" i="1"/>
  <c r="AY155" i="1"/>
  <c r="AK155" i="1"/>
  <c r="AL155" i="1"/>
  <c r="AN155" i="1"/>
  <c r="AS155" i="1"/>
  <c r="CT158" i="1"/>
  <c r="AH158" i="1"/>
  <c r="AM158" i="1"/>
  <c r="AR158" i="1"/>
  <c r="U167" i="1"/>
  <c r="AZ167" i="1" s="1"/>
  <c r="BD139" i="1"/>
  <c r="CB122" i="1"/>
  <c r="AG119" i="1"/>
  <c r="BB144" i="1"/>
  <c r="BG144" i="1"/>
  <c r="BT144" i="1"/>
  <c r="BJ144" i="1"/>
  <c r="BL144" i="1"/>
  <c r="BM144" i="1"/>
  <c r="BO144" i="1"/>
  <c r="CL144" i="1"/>
  <c r="CU144" i="1"/>
  <c r="AF144" i="1"/>
  <c r="AG144" i="1"/>
  <c r="AW144" i="1"/>
  <c r="AY144" i="1"/>
  <c r="BY144" i="1"/>
  <c r="BH144" i="1"/>
  <c r="BI144" i="1"/>
  <c r="BK144" i="1"/>
  <c r="CN144" i="1"/>
  <c r="CO144" i="1"/>
  <c r="CV144" i="1"/>
  <c r="CW144" i="1"/>
  <c r="AD144" i="1"/>
  <c r="AV144" i="1"/>
  <c r="AX144" i="1"/>
  <c r="AQ144" i="1"/>
  <c r="AE156" i="1"/>
  <c r="AP156" i="1"/>
  <c r="U80" i="1"/>
  <c r="T25" i="1"/>
  <c r="BW120" i="1"/>
  <c r="AY142" i="1"/>
  <c r="AL168" i="1"/>
  <c r="AJ164" i="1"/>
  <c r="U48" i="1"/>
  <c r="AY119" i="1"/>
  <c r="BF132" i="1"/>
  <c r="BD141" i="1"/>
  <c r="BR143" i="1"/>
  <c r="BC153" i="1"/>
  <c r="BU157" i="1"/>
  <c r="AF174" i="1"/>
  <c r="AD177" i="1"/>
  <c r="AH175" i="1"/>
  <c r="AA98" i="1"/>
  <c r="AW98" i="1" s="1"/>
  <c r="AB98" i="1"/>
  <c r="E98" i="1" s="1"/>
  <c r="BC123" i="1"/>
  <c r="BT123" i="1"/>
  <c r="BV123" i="1"/>
  <c r="BY123" i="1"/>
  <c r="BI123" i="1"/>
  <c r="BM123" i="1"/>
  <c r="BR123" i="1"/>
  <c r="CL123" i="1"/>
  <c r="CN123" i="1"/>
  <c r="CS123" i="1"/>
  <c r="BB123" i="1"/>
  <c r="BD123" i="1"/>
  <c r="BG123" i="1"/>
  <c r="BU123" i="1"/>
  <c r="BH123" i="1"/>
  <c r="BJ123" i="1"/>
  <c r="BK123" i="1"/>
  <c r="CM123" i="1"/>
  <c r="CO123" i="1"/>
  <c r="CQ123" i="1"/>
  <c r="CR123" i="1"/>
  <c r="BN123" i="1"/>
  <c r="CT123" i="1"/>
  <c r="CW123" i="1"/>
  <c r="AD123" i="1"/>
  <c r="AF123" i="1"/>
  <c r="AI123" i="1"/>
  <c r="AW123" i="1"/>
  <c r="AJ123" i="1"/>
  <c r="AP123" i="1"/>
  <c r="BE123" i="1"/>
  <c r="BF123" i="1"/>
  <c r="BL123" i="1"/>
  <c r="BP123" i="1"/>
  <c r="BQ123" i="1"/>
  <c r="BS123" i="1"/>
  <c r="CU123" i="1"/>
  <c r="AE123" i="1"/>
  <c r="AV123" i="1"/>
  <c r="AX123" i="1"/>
  <c r="BA123" i="1"/>
  <c r="AK123" i="1"/>
  <c r="AQ123" i="1"/>
  <c r="CR121" i="1"/>
  <c r="BM121" i="1"/>
  <c r="BR121" i="1"/>
  <c r="CS121" i="1"/>
  <c r="BL121" i="1"/>
  <c r="BS121" i="1"/>
  <c r="CU121" i="1"/>
  <c r="AE121" i="1"/>
  <c r="AV121" i="1"/>
  <c r="AX121" i="1"/>
  <c r="BA121" i="1"/>
  <c r="AK121" i="1"/>
  <c r="AM121" i="1"/>
  <c r="AO121" i="1"/>
  <c r="AQ121" i="1"/>
  <c r="CT121" i="1"/>
  <c r="AD121" i="1"/>
  <c r="AF121" i="1"/>
  <c r="AI121" i="1"/>
  <c r="AW121" i="1"/>
  <c r="AJ121" i="1"/>
  <c r="AL121" i="1"/>
  <c r="AN121" i="1"/>
  <c r="AP121" i="1"/>
  <c r="AR121" i="1"/>
  <c r="BN129" i="1"/>
  <c r="BP129" i="1"/>
  <c r="BQ129" i="1"/>
  <c r="CR129" i="1"/>
  <c r="BO129" i="1"/>
  <c r="CS129" i="1"/>
  <c r="BB129" i="1"/>
  <c r="BJ129" i="1"/>
  <c r="BK129" i="1"/>
  <c r="CM129" i="1"/>
  <c r="CU129" i="1"/>
  <c r="AE129" i="1"/>
  <c r="AV129" i="1"/>
  <c r="AK129" i="1"/>
  <c r="AL129" i="1"/>
  <c r="AQ129" i="1"/>
  <c r="AR129" i="1"/>
  <c r="BU129" i="1"/>
  <c r="BH129" i="1"/>
  <c r="CT129" i="1"/>
  <c r="AD129" i="1"/>
  <c r="AW129" i="1"/>
  <c r="AJ129" i="1"/>
  <c r="AM129" i="1"/>
  <c r="AP129" i="1"/>
  <c r="BF131" i="1"/>
  <c r="BW131" i="1"/>
  <c r="BK131" i="1"/>
  <c r="CO131" i="1"/>
  <c r="CQ131" i="1"/>
  <c r="BE131" i="1"/>
  <c r="BX131" i="1"/>
  <c r="BG131" i="1"/>
  <c r="AX131" i="1"/>
  <c r="BD131" i="1"/>
  <c r="CW131" i="1"/>
  <c r="AF131" i="1"/>
  <c r="BY156" i="1"/>
  <c r="BL156" i="1"/>
  <c r="BP156" i="1"/>
  <c r="AF156" i="1"/>
  <c r="BA156" i="1"/>
  <c r="AM156" i="1"/>
  <c r="AO156" i="1"/>
  <c r="BF156" i="1"/>
  <c r="BM156" i="1"/>
  <c r="BN156" i="1"/>
  <c r="AI156" i="1"/>
  <c r="AX156" i="1"/>
  <c r="BC158" i="1"/>
  <c r="BF158" i="1"/>
  <c r="BT158" i="1"/>
  <c r="BY158" i="1"/>
  <c r="BI158" i="1"/>
  <c r="CL158" i="1"/>
  <c r="CN158" i="1"/>
  <c r="BB158" i="1"/>
  <c r="BG158" i="1"/>
  <c r="BU158" i="1"/>
  <c r="BX158" i="1"/>
  <c r="BH158" i="1"/>
  <c r="CM158" i="1"/>
  <c r="CO158" i="1"/>
  <c r="BD158" i="1"/>
  <c r="BE158" i="1"/>
  <c r="BO158" i="1"/>
  <c r="CP158" i="1"/>
  <c r="CQ158" i="1"/>
  <c r="CU158" i="1"/>
  <c r="AG158" i="1"/>
  <c r="AX158" i="1"/>
  <c r="CR158" i="1"/>
  <c r="AF158" i="1"/>
  <c r="AY158" i="1"/>
  <c r="BV139" i="1"/>
  <c r="BP133" i="1"/>
  <c r="CT153" i="1"/>
  <c r="BJ168" i="1"/>
  <c r="AD168" i="1"/>
  <c r="AS167" i="1"/>
  <c r="BX166" i="1"/>
  <c r="BH166" i="1"/>
  <c r="AR166" i="1"/>
  <c r="U165" i="1"/>
  <c r="BX164" i="1"/>
  <c r="BH164" i="1"/>
  <c r="AR164" i="1"/>
  <c r="U157" i="1"/>
  <c r="BM157" i="1" s="1"/>
  <c r="CN153" i="1"/>
  <c r="U143" i="1"/>
  <c r="AO143" i="1" s="1"/>
  <c r="AF141" i="1"/>
  <c r="T123" i="1"/>
  <c r="CB121" i="1"/>
  <c r="U120" i="1"/>
  <c r="BX120" i="1" s="1"/>
  <c r="CK156" i="1"/>
  <c r="CK119" i="1"/>
  <c r="CJ143" i="1"/>
  <c r="CI158" i="1"/>
  <c r="CI153" i="1"/>
  <c r="CI123" i="1"/>
  <c r="CH156" i="1"/>
  <c r="CH123" i="1"/>
  <c r="CG143" i="1"/>
  <c r="CG123" i="1"/>
  <c r="CF157" i="1"/>
  <c r="CF153" i="1"/>
  <c r="CF129" i="1"/>
  <c r="CF121" i="1"/>
  <c r="CD153" i="1"/>
  <c r="CC141" i="1"/>
  <c r="CB158" i="1"/>
  <c r="CB141" i="1"/>
  <c r="CB129" i="1"/>
  <c r="CA157" i="1"/>
  <c r="CA153" i="1"/>
  <c r="CA129" i="1"/>
  <c r="CA121" i="1"/>
  <c r="BZ143" i="1"/>
  <c r="BZ123" i="1"/>
  <c r="AU156" i="1"/>
  <c r="AU141" i="1"/>
  <c r="AU132" i="1"/>
  <c r="AU121" i="1"/>
  <c r="AS156" i="1"/>
  <c r="AS141" i="1"/>
  <c r="AS132" i="1"/>
  <c r="AS121" i="1"/>
  <c r="AQ158" i="1"/>
  <c r="AP158" i="1"/>
  <c r="AO158" i="1"/>
  <c r="AL158" i="1"/>
  <c r="AL141" i="1"/>
  <c r="AZ158" i="1"/>
  <c r="AZ131" i="1"/>
  <c r="AZ119" i="1"/>
  <c r="AX153" i="1"/>
  <c r="AI153" i="1"/>
  <c r="AH156" i="1"/>
  <c r="AG156" i="1"/>
  <c r="AF157" i="1"/>
  <c r="AE158" i="1"/>
  <c r="AD158" i="1"/>
  <c r="CW158" i="1"/>
  <c r="CU131" i="1"/>
  <c r="CS158" i="1"/>
  <c r="CP123" i="1"/>
  <c r="CN157" i="1"/>
  <c r="CN129" i="1"/>
  <c r="CL143" i="1"/>
  <c r="BS141" i="1"/>
  <c r="BQ156" i="1"/>
  <c r="BQ131" i="1"/>
  <c r="BP141" i="1"/>
  <c r="BO156" i="1"/>
  <c r="BL141" i="1"/>
  <c r="BK141" i="1"/>
  <c r="BW158" i="1"/>
  <c r="BW123" i="1"/>
  <c r="BT153" i="1"/>
  <c r="BT129" i="1"/>
  <c r="BE153" i="1"/>
  <c r="BC129" i="1"/>
  <c r="CR119" i="1"/>
  <c r="CQ119" i="1"/>
  <c r="CW119" i="1"/>
  <c r="BE132" i="1"/>
  <c r="BX132" i="1"/>
  <c r="AZ132" i="1"/>
  <c r="BA132" i="1"/>
  <c r="AM132" i="1"/>
  <c r="AO132" i="1"/>
  <c r="CU132" i="1"/>
  <c r="AH132" i="1"/>
  <c r="AI132" i="1"/>
  <c r="BC141" i="1"/>
  <c r="BG141" i="1"/>
  <c r="BT141" i="1"/>
  <c r="BX141" i="1"/>
  <c r="BI141" i="1"/>
  <c r="BM141" i="1"/>
  <c r="BQ141" i="1"/>
  <c r="BR141" i="1"/>
  <c r="CL141" i="1"/>
  <c r="CN141" i="1"/>
  <c r="CO141" i="1"/>
  <c r="BB141" i="1"/>
  <c r="BF141" i="1"/>
  <c r="BU141" i="1"/>
  <c r="BY141" i="1"/>
  <c r="BH141" i="1"/>
  <c r="BJ141" i="1"/>
  <c r="CM141" i="1"/>
  <c r="BV141" i="1"/>
  <c r="BW141" i="1"/>
  <c r="BO141" i="1"/>
  <c r="CS141" i="1"/>
  <c r="AM141" i="1"/>
  <c r="AO141" i="1"/>
  <c r="CP141" i="1"/>
  <c r="CQ141" i="1"/>
  <c r="CR141" i="1"/>
  <c r="CU141" i="1"/>
  <c r="BL143" i="1"/>
  <c r="BN143" i="1"/>
  <c r="BP143" i="1"/>
  <c r="CP143" i="1"/>
  <c r="CS143" i="1"/>
  <c r="BO143" i="1"/>
  <c r="CR143" i="1"/>
  <c r="BU143" i="1"/>
  <c r="BH143" i="1"/>
  <c r="CT143" i="1"/>
  <c r="AD143" i="1"/>
  <c r="AW143" i="1"/>
  <c r="AJ143" i="1"/>
  <c r="AP143" i="1"/>
  <c r="BB143" i="1"/>
  <c r="BJ143" i="1"/>
  <c r="CM143" i="1"/>
  <c r="CV143" i="1"/>
  <c r="AE143" i="1"/>
  <c r="AV143" i="1"/>
  <c r="AK143" i="1"/>
  <c r="AQ143" i="1"/>
  <c r="BF153" i="1"/>
  <c r="BY153" i="1"/>
  <c r="BO153" i="1"/>
  <c r="CR153" i="1"/>
  <c r="BG153" i="1"/>
  <c r="BX153" i="1"/>
  <c r="BL153" i="1"/>
  <c r="BM153" i="1"/>
  <c r="BN153" i="1"/>
  <c r="BP153" i="1"/>
  <c r="BQ153" i="1"/>
  <c r="CS153" i="1"/>
  <c r="BB153" i="1"/>
  <c r="BJ153" i="1"/>
  <c r="CM153" i="1"/>
  <c r="AE153" i="1"/>
  <c r="AG153" i="1"/>
  <c r="AH153" i="1"/>
  <c r="AV153" i="1"/>
  <c r="AK153" i="1"/>
  <c r="AQ153" i="1"/>
  <c r="BU153" i="1"/>
  <c r="BV153" i="1"/>
  <c r="BW153" i="1"/>
  <c r="BH153" i="1"/>
  <c r="AD153" i="1"/>
  <c r="AW153" i="1"/>
  <c r="AY153" i="1"/>
  <c r="AZ153" i="1"/>
  <c r="AJ153" i="1"/>
  <c r="AL153" i="1"/>
  <c r="AN153" i="1"/>
  <c r="AP153" i="1"/>
  <c r="AR153" i="1"/>
  <c r="BE157" i="1"/>
  <c r="BO157" i="1"/>
  <c r="CR157" i="1"/>
  <c r="BN157" i="1"/>
  <c r="CP157" i="1"/>
  <c r="BC157" i="1"/>
  <c r="BT157" i="1"/>
  <c r="CS157" i="1"/>
  <c r="CV157" i="1"/>
  <c r="AE157" i="1"/>
  <c r="AH157" i="1"/>
  <c r="AV157" i="1"/>
  <c r="AK157" i="1"/>
  <c r="AQ157" i="1"/>
  <c r="BI157" i="1"/>
  <c r="CL157" i="1"/>
  <c r="CT157" i="1"/>
  <c r="AD157" i="1"/>
  <c r="AW157" i="1"/>
  <c r="AZ157" i="1"/>
  <c r="AJ157" i="1"/>
  <c r="AL157" i="1"/>
  <c r="AN157" i="1"/>
  <c r="AP157" i="1"/>
  <c r="Z4" i="1"/>
  <c r="CT155" i="1"/>
  <c r="AX141" i="1"/>
  <c r="AR144" i="1"/>
  <c r="CI122" i="1"/>
  <c r="BR168" i="1"/>
  <c r="BB168" i="1"/>
  <c r="BP166" i="1"/>
  <c r="AJ166" i="1"/>
  <c r="U166" i="1"/>
  <c r="AZ166" i="1" s="1"/>
  <c r="T165" i="1"/>
  <c r="BP164" i="1"/>
  <c r="AZ164" i="1"/>
  <c r="U164" i="1"/>
  <c r="AN164" i="1" s="1"/>
  <c r="BJ158" i="1"/>
  <c r="CN156" i="1"/>
  <c r="U142" i="1"/>
  <c r="AZ142" i="1" s="1"/>
  <c r="U123" i="1"/>
  <c r="AT123" i="1" s="1"/>
  <c r="T120" i="1"/>
  <c r="BY120" i="1" s="1"/>
  <c r="BE119" i="1"/>
  <c r="CJ153" i="1"/>
  <c r="CI141" i="1"/>
  <c r="CH158" i="1"/>
  <c r="CH141" i="1"/>
  <c r="CH129" i="1"/>
  <c r="CG157" i="1"/>
  <c r="CG153" i="1"/>
  <c r="CG129" i="1"/>
  <c r="CG121" i="1"/>
  <c r="CF143" i="1"/>
  <c r="CF123" i="1"/>
  <c r="CE156" i="1"/>
  <c r="CE119" i="1"/>
  <c r="CD143" i="1"/>
  <c r="CC158" i="1"/>
  <c r="CC153" i="1"/>
  <c r="CC123" i="1"/>
  <c r="CB156" i="1"/>
  <c r="CB123" i="1"/>
  <c r="CA143" i="1"/>
  <c r="CA123" i="1"/>
  <c r="BZ157" i="1"/>
  <c r="BZ153" i="1"/>
  <c r="BZ129" i="1"/>
  <c r="BZ121" i="1"/>
  <c r="AT157" i="1"/>
  <c r="AT153" i="1"/>
  <c r="AT121" i="1"/>
  <c r="AS129" i="1"/>
  <c r="AR157" i="1"/>
  <c r="AR141" i="1"/>
  <c r="AN156" i="1"/>
  <c r="AM153" i="1"/>
  <c r="AM131" i="1"/>
  <c r="AK158" i="1"/>
  <c r="AJ158" i="1"/>
  <c r="BA158" i="1"/>
  <c r="AZ123" i="1"/>
  <c r="AY123" i="1"/>
  <c r="AX143" i="1"/>
  <c r="AW156" i="1"/>
  <c r="AW141" i="1"/>
  <c r="AV156" i="1"/>
  <c r="AV141" i="1"/>
  <c r="CW141" i="1"/>
  <c r="CP132" i="1"/>
  <c r="CP119" i="1"/>
  <c r="CO129" i="1"/>
  <c r="CN143" i="1"/>
  <c r="CM157" i="1"/>
  <c r="CL153" i="1"/>
  <c r="CL129" i="1"/>
  <c r="BS153" i="1"/>
  <c r="BR153" i="1"/>
  <c r="BN141" i="1"/>
  <c r="BK153" i="1"/>
  <c r="BX123" i="1"/>
  <c r="BV158" i="1"/>
  <c r="BV131" i="1"/>
  <c r="BT143" i="1"/>
  <c r="BG156" i="1"/>
  <c r="BE141" i="1"/>
  <c r="BD153" i="1"/>
  <c r="BC143" i="1"/>
  <c r="BB157" i="1"/>
  <c r="BB139" i="1"/>
  <c r="BU139" i="1"/>
  <c r="BH139" i="1"/>
  <c r="BJ139" i="1"/>
  <c r="CM139" i="1"/>
  <c r="BC139" i="1"/>
  <c r="BT139" i="1"/>
  <c r="BI139" i="1"/>
  <c r="BM139" i="1"/>
  <c r="BQ139" i="1"/>
  <c r="BR139" i="1"/>
  <c r="CL139" i="1"/>
  <c r="CN139" i="1"/>
  <c r="CO139" i="1"/>
  <c r="BB156" i="1"/>
  <c r="BE156" i="1"/>
  <c r="BU156" i="1"/>
  <c r="BV156" i="1"/>
  <c r="BH156" i="1"/>
  <c r="BJ156" i="1"/>
  <c r="BK156" i="1"/>
  <c r="CM156" i="1"/>
  <c r="BC156" i="1"/>
  <c r="BD156" i="1"/>
  <c r="BT156" i="1"/>
  <c r="BW156" i="1"/>
  <c r="BI156" i="1"/>
  <c r="BR156" i="1"/>
  <c r="BS156" i="1"/>
  <c r="CL156" i="1"/>
  <c r="BD132" i="1"/>
  <c r="BV132" i="1"/>
  <c r="CP134" i="1"/>
  <c r="CS134" i="1"/>
  <c r="CQ134" i="1"/>
  <c r="CR134" i="1"/>
  <c r="BG155" i="1"/>
  <c r="BX155" i="1"/>
  <c r="BL155" i="1"/>
  <c r="BM155" i="1"/>
  <c r="BN155" i="1"/>
  <c r="BP155" i="1"/>
  <c r="BQ155" i="1"/>
  <c r="CS155" i="1"/>
  <c r="BF155" i="1"/>
  <c r="BY155" i="1"/>
  <c r="BO155" i="1"/>
  <c r="CR155" i="1"/>
  <c r="U89" i="1"/>
  <c r="U97" i="1"/>
  <c r="T90" i="1"/>
  <c r="U69" i="1"/>
  <c r="U46" i="1"/>
  <c r="AS123" i="1"/>
  <c r="CH121" i="1"/>
  <c r="U121" i="1"/>
  <c r="T119" i="1"/>
  <c r="U119" i="1"/>
  <c r="BD129" i="1"/>
  <c r="BE129" i="1"/>
  <c r="BF129" i="1"/>
  <c r="BG129" i="1"/>
  <c r="BV129" i="1"/>
  <c r="BW129" i="1"/>
  <c r="BX129" i="1"/>
  <c r="BY129" i="1"/>
  <c r="BP134" i="1"/>
  <c r="AR123" i="1"/>
  <c r="CH122" i="1"/>
  <c r="CI132" i="1"/>
  <c r="BJ133" i="1"/>
  <c r="U131" i="1"/>
  <c r="BM131" i="1" s="1"/>
  <c r="AF129" i="1"/>
  <c r="AL123" i="1"/>
  <c r="CC121" i="1"/>
  <c r="CG132" i="1"/>
  <c r="CF132" i="1"/>
  <c r="CA132" i="1"/>
  <c r="BZ132" i="1"/>
  <c r="AU133" i="1"/>
  <c r="AS133" i="1"/>
  <c r="AQ132" i="1"/>
  <c r="AP132" i="1"/>
  <c r="AO133" i="1"/>
  <c r="AM133" i="1"/>
  <c r="AK132" i="1"/>
  <c r="AJ132" i="1"/>
  <c r="BA133" i="1"/>
  <c r="AZ121" i="1"/>
  <c r="AY132" i="1"/>
  <c r="AY121" i="1"/>
  <c r="AX119" i="1"/>
  <c r="AW119" i="1"/>
  <c r="AV119" i="1"/>
  <c r="AI119" i="1"/>
  <c r="AH133" i="1"/>
  <c r="AF132" i="1"/>
  <c r="AE132" i="1"/>
  <c r="AD132" i="1"/>
  <c r="CW129" i="1"/>
  <c r="CW121" i="1"/>
  <c r="CV129" i="1"/>
  <c r="CV121" i="1"/>
  <c r="CU133" i="1"/>
  <c r="CU119" i="1"/>
  <c r="CT119" i="1"/>
  <c r="CS119" i="1"/>
  <c r="CQ132" i="1"/>
  <c r="BS129" i="1"/>
  <c r="BP132" i="1"/>
  <c r="BP121" i="1"/>
  <c r="BO132" i="1"/>
  <c r="BO121" i="1"/>
  <c r="BN132" i="1"/>
  <c r="BN121" i="1"/>
  <c r="BL129" i="1"/>
  <c r="BK121" i="1"/>
  <c r="BW132" i="1"/>
  <c r="AA67" i="1"/>
  <c r="AB67" i="1"/>
  <c r="E67" i="1" s="1"/>
  <c r="AB57" i="1"/>
  <c r="BS57" i="1" s="1"/>
  <c r="BD121" i="1"/>
  <c r="BE121" i="1"/>
  <c r="BF121" i="1"/>
  <c r="BG121" i="1"/>
  <c r="BV121" i="1"/>
  <c r="BW121" i="1"/>
  <c r="BX121" i="1"/>
  <c r="BY121" i="1"/>
  <c r="BD124" i="1"/>
  <c r="BE124" i="1"/>
  <c r="BF124" i="1"/>
  <c r="BG124" i="1"/>
  <c r="BV124" i="1"/>
  <c r="BW124" i="1"/>
  <c r="BX124" i="1"/>
  <c r="BY124" i="1"/>
  <c r="BB124" i="1"/>
  <c r="BC124" i="1"/>
  <c r="BT124" i="1"/>
  <c r="BU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CL124" i="1"/>
  <c r="CM124" i="1"/>
  <c r="CN124" i="1"/>
  <c r="CO124" i="1"/>
  <c r="BB119" i="1"/>
  <c r="BC119" i="1"/>
  <c r="BT119" i="1"/>
  <c r="BU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CL119" i="1"/>
  <c r="CM119" i="1"/>
  <c r="CN119" i="1"/>
  <c r="CO119" i="1"/>
  <c r="BK132" i="1"/>
  <c r="BQ132" i="1"/>
  <c r="CO132" i="1"/>
  <c r="BB133" i="1"/>
  <c r="BC133" i="1"/>
  <c r="BD133" i="1"/>
  <c r="BE133" i="1"/>
  <c r="BF133" i="1"/>
  <c r="BG133" i="1"/>
  <c r="BT133" i="1"/>
  <c r="BU133" i="1"/>
  <c r="BV133" i="1"/>
  <c r="BW133" i="1"/>
  <c r="BX133" i="1"/>
  <c r="BY133" i="1"/>
  <c r="BH133" i="1"/>
  <c r="BI133" i="1"/>
  <c r="BN133" i="1"/>
  <c r="BO133" i="1"/>
  <c r="CL133" i="1"/>
  <c r="CM133" i="1"/>
  <c r="CN133" i="1"/>
  <c r="CO133" i="1"/>
  <c r="BV119" i="1"/>
  <c r="BW119" i="1"/>
  <c r="AX129" i="1"/>
  <c r="AY130" i="1"/>
  <c r="CI121" i="1"/>
  <c r="CB132" i="1"/>
  <c r="U130" i="1"/>
  <c r="BD119" i="1"/>
  <c r="CK129" i="1"/>
  <c r="CJ133" i="1"/>
  <c r="CJ119" i="1"/>
  <c r="CI129" i="1"/>
  <c r="CH133" i="1"/>
  <c r="CH119" i="1"/>
  <c r="CG119" i="1"/>
  <c r="CF119" i="1"/>
  <c r="CE129" i="1"/>
  <c r="CD133" i="1"/>
  <c r="CD119" i="1"/>
  <c r="CC129" i="1"/>
  <c r="CB133" i="1"/>
  <c r="CB119" i="1"/>
  <c r="CA119" i="1"/>
  <c r="BZ119" i="1"/>
  <c r="AU119" i="1"/>
  <c r="AT132" i="1"/>
  <c r="AT119" i="1"/>
  <c r="AS119" i="1"/>
  <c r="AR132" i="1"/>
  <c r="AR119" i="1"/>
  <c r="AQ119" i="1"/>
  <c r="AP119" i="1"/>
  <c r="AO119" i="1"/>
  <c r="AN132" i="1"/>
  <c r="AN119" i="1"/>
  <c r="AM119" i="1"/>
  <c r="AL132" i="1"/>
  <c r="AL119" i="1"/>
  <c r="AK119" i="1"/>
  <c r="AJ119" i="1"/>
  <c r="BA119" i="1"/>
  <c r="AZ133" i="1"/>
  <c r="AX132" i="1"/>
  <c r="AW132" i="1"/>
  <c r="AV132" i="1"/>
  <c r="AI133" i="1"/>
  <c r="AH121" i="1"/>
  <c r="AG132" i="1"/>
  <c r="AG121" i="1"/>
  <c r="AF119" i="1"/>
  <c r="AE119" i="1"/>
  <c r="AD119" i="1"/>
  <c r="CW132" i="1"/>
  <c r="CV133" i="1"/>
  <c r="CT132" i="1"/>
  <c r="CS132" i="1"/>
  <c r="CR132" i="1"/>
  <c r="CQ129" i="1"/>
  <c r="CQ121" i="1"/>
  <c r="CP129" i="1"/>
  <c r="CP121" i="1"/>
  <c r="CO121" i="1"/>
  <c r="CN132" i="1"/>
  <c r="CN121" i="1"/>
  <c r="CM132" i="1"/>
  <c r="CM121" i="1"/>
  <c r="CL132" i="1"/>
  <c r="CL121" i="1"/>
  <c r="BR129" i="1"/>
  <c r="BQ121" i="1"/>
  <c r="BM129" i="1"/>
  <c r="BJ132" i="1"/>
  <c r="BJ121" i="1"/>
  <c r="BI132" i="1"/>
  <c r="BI121" i="1"/>
  <c r="BH132" i="1"/>
  <c r="BH121" i="1"/>
  <c r="BY132" i="1"/>
  <c r="BU132" i="1"/>
  <c r="BU121" i="1"/>
  <c r="BT132" i="1"/>
  <c r="BT121" i="1"/>
  <c r="BG132" i="1"/>
  <c r="BC132" i="1"/>
  <c r="BC121" i="1"/>
  <c r="BB132" i="1"/>
  <c r="BB121" i="1"/>
  <c r="T100" i="1"/>
  <c r="AA90" i="1"/>
  <c r="BY90" i="1" s="1"/>
  <c r="U88" i="1"/>
  <c r="BB134" i="1"/>
  <c r="BC134" i="1"/>
  <c r="BD134" i="1"/>
  <c r="BE134" i="1"/>
  <c r="BF134" i="1"/>
  <c r="BG134" i="1"/>
  <c r="BT134" i="1"/>
  <c r="BU134" i="1"/>
  <c r="BV134" i="1"/>
  <c r="BW134" i="1"/>
  <c r="BX134" i="1"/>
  <c r="BY134" i="1"/>
  <c r="BH134" i="1"/>
  <c r="BI134" i="1"/>
  <c r="BN134" i="1"/>
  <c r="BO134" i="1"/>
  <c r="CL134" i="1"/>
  <c r="CM134" i="1"/>
  <c r="CN134" i="1"/>
  <c r="U99" i="1"/>
  <c r="U87" i="1"/>
  <c r="U81" i="1"/>
  <c r="U40" i="1"/>
  <c r="U98" i="1"/>
  <c r="U92" i="1"/>
  <c r="T77" i="1"/>
  <c r="U60" i="1"/>
  <c r="U49" i="1"/>
  <c r="T87" i="1"/>
  <c r="T91" i="1"/>
  <c r="T82" i="1"/>
  <c r="T78" i="1"/>
  <c r="AA77" i="1"/>
  <c r="BK77" i="1" s="1"/>
  <c r="U71" i="1"/>
  <c r="T50" i="1"/>
  <c r="U47" i="1"/>
  <c r="U91" i="1"/>
  <c r="AA89" i="1"/>
  <c r="CL89" i="1" s="1"/>
  <c r="T80" i="1"/>
  <c r="T70" i="1"/>
  <c r="AB59" i="1"/>
  <c r="CP59" i="1" s="1"/>
  <c r="U58" i="1"/>
  <c r="T46" i="1"/>
  <c r="AA40" i="1"/>
  <c r="BY40" i="1" s="1"/>
  <c r="U36" i="1"/>
  <c r="T81" i="1"/>
  <c r="T69" i="1"/>
  <c r="AB58" i="1"/>
  <c r="BD58" i="1" s="1"/>
  <c r="T58" i="1"/>
  <c r="U50" i="1"/>
  <c r="T48" i="1"/>
  <c r="T47" i="1"/>
  <c r="T79" i="1"/>
  <c r="U78" i="1"/>
  <c r="U77" i="1"/>
  <c r="T71" i="1"/>
  <c r="B58" i="1"/>
  <c r="AB47" i="1"/>
  <c r="CD47" i="1" s="1"/>
  <c r="T45" i="1"/>
  <c r="AB38" i="1"/>
  <c r="BJ38" i="1" s="1"/>
  <c r="AB26" i="1"/>
  <c r="BO26" i="1" s="1"/>
  <c r="B26" i="1"/>
  <c r="U70" i="1"/>
  <c r="T68" i="1"/>
  <c r="T49" i="1"/>
  <c r="U38" i="1"/>
  <c r="U35" i="1"/>
  <c r="B87" i="1"/>
  <c r="AB56" i="1"/>
  <c r="AA56" i="1"/>
  <c r="AB100" i="1"/>
  <c r="AN100" i="1" s="1"/>
  <c r="AB82" i="1"/>
  <c r="AA82" i="1"/>
  <c r="AA81" i="1"/>
  <c r="AB81" i="1"/>
  <c r="AA88" i="1"/>
  <c r="AB88" i="1"/>
  <c r="AA46" i="1"/>
  <c r="AB46" i="1"/>
  <c r="AB92" i="1"/>
  <c r="BY92" i="1" s="1"/>
  <c r="AB87" i="1"/>
  <c r="BV87" i="1" s="1"/>
  <c r="AB60" i="1"/>
  <c r="AA60" i="1"/>
  <c r="AB80" i="1"/>
  <c r="AA80" i="1"/>
  <c r="T36" i="1"/>
  <c r="AA35" i="1"/>
  <c r="AB35" i="1"/>
  <c r="E35" i="1" s="1"/>
  <c r="AB27" i="1"/>
  <c r="AA27" i="1"/>
  <c r="U25" i="1"/>
  <c r="AA69" i="1"/>
  <c r="CS69" i="1" s="1"/>
  <c r="AB69" i="1"/>
  <c r="CN57" i="1"/>
  <c r="AX57" i="1"/>
  <c r="AB49" i="1"/>
  <c r="CH49" i="1" s="1"/>
  <c r="AA37" i="1"/>
  <c r="AB37" i="1"/>
  <c r="T35" i="1"/>
  <c r="U29" i="1"/>
  <c r="T29" i="1"/>
  <c r="T40" i="1"/>
  <c r="AB36" i="1"/>
  <c r="CN36" i="1" s="1"/>
  <c r="U30" i="1"/>
  <c r="AA30" i="1"/>
  <c r="AB30" i="1"/>
  <c r="E30" i="1" s="1"/>
  <c r="Z3" i="1"/>
  <c r="AA28" i="1"/>
  <c r="AB28" i="1"/>
  <c r="E28" i="1" s="1"/>
  <c r="AB25" i="1"/>
  <c r="E25" i="1" s="1"/>
  <c r="AA25" i="1"/>
  <c r="U27" i="1"/>
  <c r="Z2" i="1"/>
  <c r="BL204" i="1"/>
  <c r="AG210" i="1"/>
  <c r="O217" i="1" s="1"/>
  <c r="BL194" i="1"/>
  <c r="AY210" i="1"/>
  <c r="O223" i="1" s="1"/>
  <c r="AM191" i="1"/>
  <c r="U191" i="1"/>
  <c r="AT206" i="1"/>
  <c r="BW193" i="1"/>
  <c r="U193" i="1"/>
  <c r="T191" i="1"/>
  <c r="T175" i="1"/>
  <c r="BF175" i="1" s="1"/>
  <c r="AM173" i="1"/>
  <c r="U173" i="1"/>
  <c r="T163" i="1"/>
  <c r="AL163" i="1"/>
  <c r="T158" i="1"/>
  <c r="CK158" i="1" s="1"/>
  <c r="T157" i="1"/>
  <c r="BL157" i="1" s="1"/>
  <c r="T156" i="1"/>
  <c r="T155" i="1"/>
  <c r="T154" i="1"/>
  <c r="T153" i="1"/>
  <c r="T144" i="1"/>
  <c r="AH144" i="1" s="1"/>
  <c r="T143" i="1"/>
  <c r="AN143" i="1" s="1"/>
  <c r="T142" i="1"/>
  <c r="BA142" i="1" s="1"/>
  <c r="T141" i="1"/>
  <c r="T140" i="1"/>
  <c r="T139" i="1"/>
  <c r="T134" i="1"/>
  <c r="T133" i="1"/>
  <c r="T132" i="1"/>
  <c r="BS132" i="1" s="1"/>
  <c r="T131" i="1"/>
  <c r="CD131" i="1" s="1"/>
  <c r="T130" i="1"/>
  <c r="BA130" i="1" s="1"/>
  <c r="T129" i="1"/>
  <c r="AU129" i="1" s="1"/>
  <c r="T124" i="1"/>
  <c r="U122" i="1"/>
  <c r="T89" i="1"/>
  <c r="U82" i="1"/>
  <c r="AA70" i="1"/>
  <c r="AB70" i="1"/>
  <c r="E70" i="1" s="1"/>
  <c r="U39" i="1"/>
  <c r="T39" i="1"/>
  <c r="AR38" i="1"/>
  <c r="BI38" i="1"/>
  <c r="BC120" i="1"/>
  <c r="BU120" i="1"/>
  <c r="BI120" i="1"/>
  <c r="BO120" i="1"/>
  <c r="CM120" i="1"/>
  <c r="CS120" i="1"/>
  <c r="AE120" i="1"/>
  <c r="AW120" i="1"/>
  <c r="AK120" i="1"/>
  <c r="AQ120" i="1"/>
  <c r="CA120" i="1"/>
  <c r="CG120" i="1"/>
  <c r="BE120" i="1"/>
  <c r="BB120" i="1"/>
  <c r="BT120" i="1"/>
  <c r="BH120" i="1"/>
  <c r="BJ120" i="1"/>
  <c r="BK120" i="1"/>
  <c r="BL120" i="1"/>
  <c r="BM120" i="1"/>
  <c r="BN120" i="1"/>
  <c r="BP120" i="1"/>
  <c r="BQ120" i="1"/>
  <c r="BR120" i="1"/>
  <c r="BS120" i="1"/>
  <c r="CL120" i="1"/>
  <c r="CN120" i="1"/>
  <c r="CO120" i="1"/>
  <c r="CP120" i="1"/>
  <c r="CQ120" i="1"/>
  <c r="CR120" i="1"/>
  <c r="CT120" i="1"/>
  <c r="CU120" i="1"/>
  <c r="CV120" i="1"/>
  <c r="CW120" i="1"/>
  <c r="AD120" i="1"/>
  <c r="AF120" i="1"/>
  <c r="AG120" i="1"/>
  <c r="AH120" i="1"/>
  <c r="AI120" i="1"/>
  <c r="AV120" i="1"/>
  <c r="AX120" i="1"/>
  <c r="AY120" i="1"/>
  <c r="AZ120" i="1"/>
  <c r="BA120" i="1"/>
  <c r="AJ120" i="1"/>
  <c r="AL120" i="1"/>
  <c r="AM120" i="1"/>
  <c r="AN120" i="1"/>
  <c r="AO120" i="1"/>
  <c r="AP120" i="1"/>
  <c r="AR120" i="1"/>
  <c r="AS120" i="1"/>
  <c r="AT120" i="1"/>
  <c r="AU120" i="1"/>
  <c r="BZ120" i="1"/>
  <c r="CB120" i="1"/>
  <c r="CC120" i="1"/>
  <c r="CD120" i="1"/>
  <c r="CE120" i="1"/>
  <c r="CF120" i="1"/>
  <c r="CH120" i="1"/>
  <c r="CI120" i="1"/>
  <c r="CJ120" i="1"/>
  <c r="CK120" i="1"/>
  <c r="BD120" i="1"/>
  <c r="CC131" i="1"/>
  <c r="CB131" i="1"/>
  <c r="AM143" i="1"/>
  <c r="AL143" i="1"/>
  <c r="BP157" i="1"/>
  <c r="BQ133" i="1"/>
  <c r="CU153" i="1"/>
  <c r="AY129" i="1"/>
  <c r="AR143" i="1"/>
  <c r="AT143" i="1"/>
  <c r="CH131" i="1"/>
  <c r="U207" i="1"/>
  <c r="U206" i="1"/>
  <c r="U205" i="1"/>
  <c r="U204" i="1"/>
  <c r="U203" i="1"/>
  <c r="U202" i="1"/>
  <c r="U196" i="1"/>
  <c r="U195" i="1"/>
  <c r="U194" i="1"/>
  <c r="BJ193" i="1"/>
  <c r="AF191" i="1"/>
  <c r="U178" i="1"/>
  <c r="BQ178" i="1"/>
  <c r="BJ177" i="1"/>
  <c r="BB177" i="1"/>
  <c r="AT177" i="1"/>
  <c r="AL177" i="1"/>
  <c r="BV175" i="1"/>
  <c r="BN175" i="1"/>
  <c r="AX175" i="1"/>
  <c r="AP175" i="1"/>
  <c r="BT174" i="1"/>
  <c r="BL174" i="1"/>
  <c r="BD174" i="1"/>
  <c r="AV174" i="1"/>
  <c r="AN174" i="1"/>
  <c r="BX168" i="1"/>
  <c r="BP168" i="1"/>
  <c r="BH168" i="1"/>
  <c r="AR168" i="1"/>
  <c r="BR166" i="1"/>
  <c r="BJ166" i="1"/>
  <c r="BB166" i="1"/>
  <c r="AT166" i="1"/>
  <c r="AL166" i="1"/>
  <c r="BR164" i="1"/>
  <c r="BJ164" i="1"/>
  <c r="BB164" i="1"/>
  <c r="AT164" i="1"/>
  <c r="AL164" i="1"/>
  <c r="T122" i="1"/>
  <c r="CI143" i="1"/>
  <c r="CF131" i="1"/>
  <c r="CE157" i="1"/>
  <c r="CC143" i="1"/>
  <c r="BZ131" i="1"/>
  <c r="AU157" i="1"/>
  <c r="AT131" i="1"/>
  <c r="AP131" i="1"/>
  <c r="AO157" i="1"/>
  <c r="AN131" i="1"/>
  <c r="AJ131" i="1"/>
  <c r="BA157" i="1"/>
  <c r="BA131" i="1"/>
  <c r="AY143" i="1"/>
  <c r="AV131" i="1"/>
  <c r="AI157" i="1"/>
  <c r="AI131" i="1"/>
  <c r="AG143" i="1"/>
  <c r="AD131" i="1"/>
  <c r="CW157" i="1"/>
  <c r="CU143" i="1"/>
  <c r="CT131" i="1"/>
  <c r="CR131" i="1"/>
  <c r="CQ157" i="1"/>
  <c r="CO143" i="1"/>
  <c r="CN131" i="1"/>
  <c r="CL131" i="1"/>
  <c r="BS143" i="1"/>
  <c r="BP131" i="1"/>
  <c r="BN131" i="1"/>
  <c r="BM143" i="1"/>
  <c r="BJ131" i="1"/>
  <c r="BH131" i="1"/>
  <c r="BY157" i="1"/>
  <c r="BX143" i="1"/>
  <c r="BW157" i="1"/>
  <c r="BV143" i="1"/>
  <c r="BT131" i="1"/>
  <c r="BG157" i="1"/>
  <c r="BF143" i="1"/>
  <c r="BD143" i="1"/>
  <c r="BB131" i="1"/>
  <c r="CT102" i="1"/>
  <c r="T102" i="1"/>
  <c r="B100" i="1"/>
  <c r="B98" i="1"/>
  <c r="T98" i="1"/>
  <c r="BR98" i="1" s="1"/>
  <c r="U90" i="1"/>
  <c r="AB79" i="1"/>
  <c r="E79" i="1" s="1"/>
  <c r="AA79" i="1"/>
  <c r="U72" i="1"/>
  <c r="T72" i="1"/>
  <c r="AB71" i="1"/>
  <c r="E71" i="1" s="1"/>
  <c r="AA71" i="1"/>
  <c r="U56" i="1"/>
  <c r="T56" i="1"/>
  <c r="CP56" i="1" s="1"/>
  <c r="AB101" i="1"/>
  <c r="AA101" i="1"/>
  <c r="AA99" i="1"/>
  <c r="AB99" i="1"/>
  <c r="E99" i="1" s="1"/>
  <c r="AB97" i="1"/>
  <c r="E97" i="1" s="1"/>
  <c r="AA97" i="1"/>
  <c r="T57" i="1"/>
  <c r="U57" i="1"/>
  <c r="AA55" i="1"/>
  <c r="AB55" i="1"/>
  <c r="E55" i="1" s="1"/>
  <c r="AB45" i="1"/>
  <c r="AA45" i="1"/>
  <c r="AB39" i="1"/>
  <c r="E39" i="1" s="1"/>
  <c r="AA39" i="1"/>
  <c r="T26" i="1"/>
  <c r="U26" i="1"/>
  <c r="BB130" i="1"/>
  <c r="BT130" i="1"/>
  <c r="BH130" i="1"/>
  <c r="BJ130" i="1"/>
  <c r="BK130" i="1"/>
  <c r="BL130" i="1"/>
  <c r="BM130" i="1"/>
  <c r="BN130" i="1"/>
  <c r="BP130" i="1"/>
  <c r="BQ130" i="1"/>
  <c r="BR130" i="1"/>
  <c r="BS130" i="1"/>
  <c r="CL130" i="1"/>
  <c r="CN130" i="1"/>
  <c r="CO130" i="1"/>
  <c r="CP130" i="1"/>
  <c r="CQ130" i="1"/>
  <c r="CR130" i="1"/>
  <c r="CT130" i="1"/>
  <c r="CU130" i="1"/>
  <c r="CV130" i="1"/>
  <c r="CW130" i="1"/>
  <c r="AD130" i="1"/>
  <c r="AV130" i="1"/>
  <c r="AJ130" i="1"/>
  <c r="AP130" i="1"/>
  <c r="BZ130" i="1"/>
  <c r="CF130" i="1"/>
  <c r="AG130" i="1"/>
  <c r="BC130" i="1"/>
  <c r="BD130" i="1"/>
  <c r="BE130" i="1"/>
  <c r="BF130" i="1"/>
  <c r="BG130" i="1"/>
  <c r="BU130" i="1"/>
  <c r="BV130" i="1"/>
  <c r="BW130" i="1"/>
  <c r="BX130" i="1"/>
  <c r="BY130" i="1"/>
  <c r="BI130" i="1"/>
  <c r="BO130" i="1"/>
  <c r="CM130" i="1"/>
  <c r="CS130" i="1"/>
  <c r="AE130" i="1"/>
  <c r="AW130" i="1"/>
  <c r="AK130" i="1"/>
  <c r="AL130" i="1"/>
  <c r="AM130" i="1"/>
  <c r="AN130" i="1"/>
  <c r="AO130" i="1"/>
  <c r="AQ130" i="1"/>
  <c r="AR130" i="1"/>
  <c r="AS130" i="1"/>
  <c r="AT130" i="1"/>
  <c r="AU130" i="1"/>
  <c r="CA130" i="1"/>
  <c r="CB130" i="1"/>
  <c r="CC130" i="1"/>
  <c r="CD130" i="1"/>
  <c r="CE130" i="1"/>
  <c r="CG130" i="1"/>
  <c r="CH130" i="1"/>
  <c r="CI130" i="1"/>
  <c r="CJ130" i="1"/>
  <c r="CK130" i="1"/>
  <c r="AF130" i="1"/>
  <c r="BB142" i="1"/>
  <c r="BD142" i="1"/>
  <c r="BE142" i="1"/>
  <c r="BF142" i="1"/>
  <c r="BG142" i="1"/>
  <c r="BT142" i="1"/>
  <c r="BV142" i="1"/>
  <c r="BW142" i="1"/>
  <c r="BX142" i="1"/>
  <c r="BY142" i="1"/>
  <c r="BH142" i="1"/>
  <c r="BN142" i="1"/>
  <c r="CL142" i="1"/>
  <c r="CN142" i="1"/>
  <c r="CO142" i="1"/>
  <c r="CP142" i="1"/>
  <c r="CQ142" i="1"/>
  <c r="CR142" i="1"/>
  <c r="CT142" i="1"/>
  <c r="CU142" i="1"/>
  <c r="CV142" i="1"/>
  <c r="CW142" i="1"/>
  <c r="AD142" i="1"/>
  <c r="AV142" i="1"/>
  <c r="AJ142" i="1"/>
  <c r="AP142" i="1"/>
  <c r="BZ142" i="1"/>
  <c r="CB142" i="1"/>
  <c r="CC142" i="1"/>
  <c r="CD142" i="1"/>
  <c r="CE142" i="1"/>
  <c r="CF142" i="1"/>
  <c r="CH142" i="1"/>
  <c r="CI142" i="1"/>
  <c r="CJ142" i="1"/>
  <c r="CK142" i="1"/>
  <c r="AG142" i="1"/>
  <c r="BC142" i="1"/>
  <c r="BU142" i="1"/>
  <c r="BI142" i="1"/>
  <c r="BJ142" i="1"/>
  <c r="BK142" i="1"/>
  <c r="BL142" i="1"/>
  <c r="BM142" i="1"/>
  <c r="BO142" i="1"/>
  <c r="BP142" i="1"/>
  <c r="BQ142" i="1"/>
  <c r="BR142" i="1"/>
  <c r="BS142" i="1"/>
  <c r="CM142" i="1"/>
  <c r="CS142" i="1"/>
  <c r="AE142" i="1"/>
  <c r="AW142" i="1"/>
  <c r="AK142" i="1"/>
  <c r="AL142" i="1"/>
  <c r="AM142" i="1"/>
  <c r="AN142" i="1"/>
  <c r="AO142" i="1"/>
  <c r="AQ142" i="1"/>
  <c r="AR142" i="1"/>
  <c r="AS142" i="1"/>
  <c r="AT142" i="1"/>
  <c r="AU142" i="1"/>
  <c r="CA142" i="1"/>
  <c r="CG142" i="1"/>
  <c r="AF142" i="1"/>
  <c r="BK157" i="1"/>
  <c r="BJ157" i="1"/>
  <c r="AG166" i="1"/>
  <c r="AK166" i="1"/>
  <c r="AO166" i="1"/>
  <c r="AS166" i="1"/>
  <c r="AW166" i="1"/>
  <c r="BA166" i="1"/>
  <c r="BE166" i="1"/>
  <c r="BI166" i="1"/>
  <c r="BM166" i="1"/>
  <c r="BQ166" i="1"/>
  <c r="BU166" i="1"/>
  <c r="BY166" i="1"/>
  <c r="AE166" i="1"/>
  <c r="AI166" i="1"/>
  <c r="AM166" i="1"/>
  <c r="AQ166" i="1"/>
  <c r="AY166" i="1"/>
  <c r="BC166" i="1"/>
  <c r="BG166" i="1"/>
  <c r="BK166" i="1"/>
  <c r="BO166" i="1"/>
  <c r="BS166" i="1"/>
  <c r="BW166" i="1"/>
  <c r="AE168" i="1"/>
  <c r="AI168" i="1"/>
  <c r="AM168" i="1"/>
  <c r="AQ168" i="1"/>
  <c r="AY168" i="1"/>
  <c r="BC168" i="1"/>
  <c r="BG168" i="1"/>
  <c r="BK168" i="1"/>
  <c r="BO168" i="1"/>
  <c r="BS168" i="1"/>
  <c r="BW168" i="1"/>
  <c r="AG168" i="1"/>
  <c r="AK168" i="1"/>
  <c r="AO168" i="1"/>
  <c r="AS168" i="1"/>
  <c r="AW168" i="1"/>
  <c r="BE168" i="1"/>
  <c r="BI168" i="1"/>
  <c r="BM168" i="1"/>
  <c r="BQ168" i="1"/>
  <c r="BU168" i="1"/>
  <c r="BY168" i="1"/>
  <c r="AE164" i="1"/>
  <c r="AM164" i="1"/>
  <c r="AQ164" i="1"/>
  <c r="AU164" i="1"/>
  <c r="AY164" i="1"/>
  <c r="BC164" i="1"/>
  <c r="BG164" i="1"/>
  <c r="BK164" i="1"/>
  <c r="BO164" i="1"/>
  <c r="BS164" i="1"/>
  <c r="BW164" i="1"/>
  <c r="AG164" i="1"/>
  <c r="AK164" i="1"/>
  <c r="AO164" i="1"/>
  <c r="AS164" i="1"/>
  <c r="AW164" i="1"/>
  <c r="BA164" i="1"/>
  <c r="BE164" i="1"/>
  <c r="BI164" i="1"/>
  <c r="BM164" i="1"/>
  <c r="BQ164" i="1"/>
  <c r="BU164" i="1"/>
  <c r="BY164" i="1"/>
  <c r="AE174" i="1"/>
  <c r="AI174" i="1"/>
  <c r="AM174" i="1"/>
  <c r="AQ174" i="1"/>
  <c r="AY174" i="1"/>
  <c r="BC174" i="1"/>
  <c r="BG174" i="1"/>
  <c r="BK174" i="1"/>
  <c r="BO174" i="1"/>
  <c r="BS174" i="1"/>
  <c r="BW174" i="1"/>
  <c r="AG174" i="1"/>
  <c r="AK174" i="1"/>
  <c r="AO174" i="1"/>
  <c r="AS174" i="1"/>
  <c r="AW174" i="1"/>
  <c r="BE174" i="1"/>
  <c r="BI174" i="1"/>
  <c r="BM174" i="1"/>
  <c r="BQ174" i="1"/>
  <c r="BU174" i="1"/>
  <c r="BY174" i="1"/>
  <c r="AE177" i="1"/>
  <c r="AI177" i="1"/>
  <c r="AM177" i="1"/>
  <c r="AQ177" i="1"/>
  <c r="AU177" i="1"/>
  <c r="AY177" i="1"/>
  <c r="BC177" i="1"/>
  <c r="BK177" i="1"/>
  <c r="BO177" i="1"/>
  <c r="BW177" i="1"/>
  <c r="AG177" i="1"/>
  <c r="AK177" i="1"/>
  <c r="AO177" i="1"/>
  <c r="AS177" i="1"/>
  <c r="AW177" i="1"/>
  <c r="BA177" i="1"/>
  <c r="BE177" i="1"/>
  <c r="BI177" i="1"/>
  <c r="BM177" i="1"/>
  <c r="BQ177" i="1"/>
  <c r="BU177" i="1"/>
  <c r="BY177" i="1"/>
  <c r="AE175" i="1"/>
  <c r="AI175" i="1"/>
  <c r="AM175" i="1"/>
  <c r="AQ175" i="1"/>
  <c r="AU175" i="1"/>
  <c r="AY175" i="1"/>
  <c r="BC175" i="1"/>
  <c r="BK175" i="1"/>
  <c r="BO175" i="1"/>
  <c r="BS175" i="1"/>
  <c r="BW175" i="1"/>
  <c r="AG175" i="1"/>
  <c r="AK175" i="1"/>
  <c r="AO175" i="1"/>
  <c r="AS175" i="1"/>
  <c r="AW175" i="1"/>
  <c r="BA175" i="1"/>
  <c r="BE175" i="1"/>
  <c r="BI175" i="1"/>
  <c r="BM175" i="1"/>
  <c r="BQ175" i="1"/>
  <c r="BU175" i="1"/>
  <c r="BY175" i="1"/>
  <c r="Z1" i="1"/>
  <c r="BW139" i="1"/>
  <c r="BQ157" i="1"/>
  <c r="CU155" i="1"/>
  <c r="AY141" i="1"/>
  <c r="AS143" i="1"/>
  <c r="AU143" i="1"/>
  <c r="CI131" i="1"/>
  <c r="AM192" i="1"/>
  <c r="U192" i="1"/>
  <c r="T178" i="1"/>
  <c r="BV177" i="1"/>
  <c r="BN177" i="1"/>
  <c r="AX177" i="1"/>
  <c r="AP177" i="1"/>
  <c r="AH177" i="1"/>
  <c r="U176" i="1"/>
  <c r="BQ176" i="1"/>
  <c r="BJ175" i="1"/>
  <c r="BB175" i="1"/>
  <c r="AT175" i="1"/>
  <c r="AL175" i="1"/>
  <c r="AD175" i="1"/>
  <c r="BX174" i="1"/>
  <c r="BP174" i="1"/>
  <c r="BH174" i="1"/>
  <c r="AR174" i="1"/>
  <c r="AJ174" i="1"/>
  <c r="T174" i="1"/>
  <c r="AT174" i="1" s="1"/>
  <c r="AF173" i="1"/>
  <c r="BT168" i="1"/>
  <c r="BL168" i="1"/>
  <c r="BD168" i="1"/>
  <c r="AV168" i="1"/>
  <c r="AN168" i="1"/>
  <c r="AF168" i="1"/>
  <c r="T167" i="1"/>
  <c r="AX167" i="1"/>
  <c r="BV166" i="1"/>
  <c r="BN166" i="1"/>
  <c r="BF166" i="1"/>
  <c r="AX166" i="1"/>
  <c r="AP166" i="1"/>
  <c r="AH166" i="1"/>
  <c r="BV164" i="1"/>
  <c r="BN164" i="1"/>
  <c r="BF164" i="1"/>
  <c r="AX164" i="1"/>
  <c r="AP164" i="1"/>
  <c r="AH164" i="1"/>
  <c r="AG163" i="1"/>
  <c r="U163" i="1"/>
  <c r="U158" i="1"/>
  <c r="CE158" i="1" s="1"/>
  <c r="U156" i="1"/>
  <c r="U155" i="1"/>
  <c r="U154" i="1"/>
  <c r="U153" i="1"/>
  <c r="U144" i="1"/>
  <c r="AZ144" i="1" s="1"/>
  <c r="U141" i="1"/>
  <c r="U140" i="1"/>
  <c r="U139" i="1"/>
  <c r="U134" i="1"/>
  <c r="U133" i="1"/>
  <c r="U132" i="1"/>
  <c r="BR132" i="1" s="1"/>
  <c r="U129" i="1"/>
  <c r="AO129" i="1" s="1"/>
  <c r="U124" i="1"/>
  <c r="CK143" i="1"/>
  <c r="CI157" i="1"/>
  <c r="CG131" i="1"/>
  <c r="CE143" i="1"/>
  <c r="CC157" i="1"/>
  <c r="CA131" i="1"/>
  <c r="AS157" i="1"/>
  <c r="AR131" i="1"/>
  <c r="AQ131" i="1"/>
  <c r="AM157" i="1"/>
  <c r="AL131" i="1"/>
  <c r="AK131" i="1"/>
  <c r="BA143" i="1"/>
  <c r="AY157" i="1"/>
  <c r="AY131" i="1"/>
  <c r="AW131" i="1"/>
  <c r="AG157" i="1"/>
  <c r="AG131" i="1"/>
  <c r="AE131" i="1"/>
  <c r="CW143" i="1"/>
  <c r="CV131" i="1"/>
  <c r="CU157" i="1"/>
  <c r="CS131" i="1"/>
  <c r="CQ143" i="1"/>
  <c r="CP131" i="1"/>
  <c r="CO157" i="1"/>
  <c r="CM131" i="1"/>
  <c r="BQ143" i="1"/>
  <c r="BO131" i="1"/>
  <c r="BK143" i="1"/>
  <c r="BI131" i="1"/>
  <c r="BY143" i="1"/>
  <c r="BX157" i="1"/>
  <c r="BW143" i="1"/>
  <c r="BV157" i="1"/>
  <c r="BU131" i="1"/>
  <c r="BG143" i="1"/>
  <c r="BF157" i="1"/>
  <c r="BE143" i="1"/>
  <c r="BD157" i="1"/>
  <c r="BC131" i="1"/>
  <c r="T101" i="1"/>
  <c r="U100" i="1"/>
  <c r="T99" i="1"/>
  <c r="T97" i="1"/>
  <c r="B92" i="1"/>
  <c r="T92" i="1"/>
  <c r="CH77" i="1"/>
  <c r="AB72" i="1"/>
  <c r="E72" i="1" s="1"/>
  <c r="AA72" i="1"/>
  <c r="U59" i="1"/>
  <c r="AM57" i="1"/>
  <c r="BP57" i="1"/>
  <c r="AF165" i="1"/>
  <c r="AB91" i="1"/>
  <c r="AX91" i="1" s="1"/>
  <c r="T88" i="1"/>
  <c r="CA87" i="1"/>
  <c r="U79" i="1"/>
  <c r="AB78" i="1"/>
  <c r="AL78" i="1" s="1"/>
  <c r="U68" i="1"/>
  <c r="T67" i="1"/>
  <c r="U67" i="1"/>
  <c r="T60" i="1"/>
  <c r="CL57" i="1"/>
  <c r="BH57" i="1"/>
  <c r="AG57" i="1"/>
  <c r="AO57" i="1"/>
  <c r="BE57" i="1"/>
  <c r="BI57" i="1"/>
  <c r="BY57" i="1"/>
  <c r="CC57" i="1"/>
  <c r="CS57" i="1"/>
  <c r="AD57" i="1"/>
  <c r="BD57" i="1"/>
  <c r="BJ57" i="1"/>
  <c r="CE57" i="1"/>
  <c r="CP57" i="1"/>
  <c r="B57" i="1"/>
  <c r="AL57" i="1"/>
  <c r="AQ57" i="1"/>
  <c r="BL57" i="1"/>
  <c r="BR57" i="1"/>
  <c r="CM57" i="1"/>
  <c r="AR57" i="1"/>
  <c r="CI57" i="1"/>
  <c r="CT57" i="1"/>
  <c r="AB48" i="1"/>
  <c r="AA48" i="1"/>
  <c r="U37" i="1"/>
  <c r="AA68" i="1"/>
  <c r="AB68" i="1"/>
  <c r="E68" i="1" s="1"/>
  <c r="B59" i="1"/>
  <c r="BK47" i="1"/>
  <c r="T55" i="1"/>
  <c r="B38" i="1"/>
  <c r="AQ38" i="1"/>
  <c r="BS38" i="1"/>
  <c r="CM38" i="1"/>
  <c r="AP38" i="1"/>
  <c r="CL38" i="1"/>
  <c r="AD38" i="1"/>
  <c r="BN38" i="1"/>
  <c r="AV36" i="1"/>
  <c r="T59" i="1"/>
  <c r="BU58" i="1"/>
  <c r="U55" i="1"/>
  <c r="AB50" i="1"/>
  <c r="AD50" i="1" s="1"/>
  <c r="BP38" i="1"/>
  <c r="AP47" i="1"/>
  <c r="CG47" i="1"/>
  <c r="AB29" i="1"/>
  <c r="E29" i="1" s="1"/>
  <c r="AA29" i="1"/>
  <c r="U28" i="1"/>
  <c r="T28" i="1"/>
  <c r="T30" i="1"/>
  <c r="U45" i="1"/>
  <c r="T38" i="1"/>
  <c r="T27" i="1"/>
  <c r="T37" i="1"/>
  <c r="AL210" i="1" l="1"/>
  <c r="N218" i="1" s="1"/>
  <c r="AF210" i="1"/>
  <c r="N217" i="1" s="1"/>
  <c r="AT207" i="1"/>
  <c r="BA210" i="1"/>
  <c r="Q223" i="1" s="1"/>
  <c r="AT196" i="1"/>
  <c r="AR210" i="1"/>
  <c r="N222" i="1" s="1"/>
  <c r="BL193" i="1"/>
  <c r="AZ174" i="1"/>
  <c r="AZ181" i="1" s="1"/>
  <c r="P185" i="1" s="1"/>
  <c r="AZ168" i="1"/>
  <c r="BS177" i="1"/>
  <c r="BG177" i="1"/>
  <c r="BA168" i="1"/>
  <c r="AV181" i="1"/>
  <c r="L185" i="1" s="1"/>
  <c r="AD181" i="1"/>
  <c r="L182" i="1" s="1"/>
  <c r="AU166" i="1"/>
  <c r="CK157" i="1"/>
  <c r="CJ157" i="1"/>
  <c r="CD158" i="1"/>
  <c r="CJ158" i="1"/>
  <c r="CD157" i="1"/>
  <c r="AI143" i="1"/>
  <c r="AZ143" i="1"/>
  <c r="BR131" i="1"/>
  <c r="BM132" i="1"/>
  <c r="BL132" i="1"/>
  <c r="BL131" i="1"/>
  <c r="BS131" i="1"/>
  <c r="AH143" i="1"/>
  <c r="BA144" i="1"/>
  <c r="AT129" i="1"/>
  <c r="AN129" i="1"/>
  <c r="AI144" i="1"/>
  <c r="CF89" i="1"/>
  <c r="AJ89" i="1"/>
  <c r="AG89" i="1"/>
  <c r="BJ102" i="1"/>
  <c r="BG102" i="1"/>
  <c r="BQ102" i="1"/>
  <c r="BN89" i="1"/>
  <c r="CS89" i="1"/>
  <c r="AZ89" i="1"/>
  <c r="AX89" i="1"/>
  <c r="CK89" i="1"/>
  <c r="CR98" i="1"/>
  <c r="BS98" i="1"/>
  <c r="BF87" i="1"/>
  <c r="BE87" i="1"/>
  <c r="CP102" i="1"/>
  <c r="CM102" i="1"/>
  <c r="AK102" i="1"/>
  <c r="BT102" i="1"/>
  <c r="AV102" i="1"/>
  <c r="AD102" i="1"/>
  <c r="CW102" i="1"/>
  <c r="CF102" i="1"/>
  <c r="BW102" i="1"/>
  <c r="AM102" i="1"/>
  <c r="CG102" i="1"/>
  <c r="BA102" i="1"/>
  <c r="BF102" i="1"/>
  <c r="BZ102" i="1"/>
  <c r="AH102" i="1"/>
  <c r="BO102" i="1"/>
  <c r="AE102" i="1"/>
  <c r="BY102" i="1"/>
  <c r="AS102" i="1"/>
  <c r="BV102" i="1"/>
  <c r="AN102" i="1"/>
  <c r="AZ102" i="1"/>
  <c r="AT102" i="1"/>
  <c r="CE102" i="1"/>
  <c r="AY102" i="1"/>
  <c r="CO102" i="1"/>
  <c r="BI102" i="1"/>
  <c r="AP102" i="1"/>
  <c r="CB102" i="1"/>
  <c r="AR102" i="1"/>
  <c r="CG100" i="1"/>
  <c r="AU77" i="1"/>
  <c r="AY67" i="1"/>
  <c r="CF59" i="1"/>
  <c r="BN59" i="1"/>
  <c r="AT59" i="1"/>
  <c r="BG59" i="1"/>
  <c r="BN57" i="1"/>
  <c r="CH57" i="1"/>
  <c r="BG57" i="1"/>
  <c r="BZ57" i="1"/>
  <c r="AY57" i="1"/>
  <c r="CO57" i="1"/>
  <c r="BU57" i="1"/>
  <c r="AW57" i="1"/>
  <c r="CQ57" i="1"/>
  <c r="E57" i="1"/>
  <c r="BK57" i="1"/>
  <c r="BC57" i="1"/>
  <c r="CB57" i="1"/>
  <c r="AV57" i="1"/>
  <c r="CU57" i="1"/>
  <c r="BT57" i="1"/>
  <c r="AN57" i="1"/>
  <c r="CK57" i="1"/>
  <c r="BM57" i="1"/>
  <c r="AS57" i="1"/>
  <c r="CD57" i="1"/>
  <c r="AT57" i="1"/>
  <c r="CV57" i="1"/>
  <c r="BF57" i="1"/>
  <c r="CF57" i="1"/>
  <c r="BL47" i="1"/>
  <c r="CK47" i="1"/>
  <c r="BM38" i="1"/>
  <c r="BE38" i="1"/>
  <c r="CJ38" i="1"/>
  <c r="CW38" i="1"/>
  <c r="AF38" i="1"/>
  <c r="BK38" i="1"/>
  <c r="AT38" i="1"/>
  <c r="BL38" i="1"/>
  <c r="CS38" i="1"/>
  <c r="BH38" i="1"/>
  <c r="BQ38" i="1"/>
  <c r="CI38" i="1"/>
  <c r="AM38" i="1"/>
  <c r="CR37" i="1"/>
  <c r="AG35" i="1"/>
  <c r="CH35" i="1"/>
  <c r="BZ35" i="1"/>
  <c r="AN35" i="1"/>
  <c r="CO35" i="1"/>
  <c r="AT89" i="1"/>
  <c r="CW77" i="1"/>
  <c r="AL102" i="1"/>
  <c r="BB102" i="1"/>
  <c r="BR102" i="1"/>
  <c r="CH102" i="1"/>
  <c r="CU102" i="1"/>
  <c r="CI102" i="1"/>
  <c r="CA102" i="1"/>
  <c r="BS102" i="1"/>
  <c r="BK102" i="1"/>
  <c r="BC102" i="1"/>
  <c r="AQ102" i="1"/>
  <c r="AI102" i="1"/>
  <c r="CS102" i="1"/>
  <c r="CK102" i="1"/>
  <c r="CC102" i="1"/>
  <c r="BU102" i="1"/>
  <c r="BM102" i="1"/>
  <c r="BE102" i="1"/>
  <c r="AW102" i="1"/>
  <c r="AO102" i="1"/>
  <c r="AG102" i="1"/>
  <c r="AX102" i="1"/>
  <c r="BN102" i="1"/>
  <c r="CL102" i="1"/>
  <c r="BD102" i="1"/>
  <c r="CJ102" i="1"/>
  <c r="AF102" i="1"/>
  <c r="BL102" i="1"/>
  <c r="CR102" i="1"/>
  <c r="AJ102" i="1"/>
  <c r="BP102" i="1"/>
  <c r="CV102" i="1"/>
  <c r="CN102" i="1"/>
  <c r="BA89" i="1"/>
  <c r="BH102" i="1"/>
  <c r="AS78" i="1"/>
  <c r="BA59" i="1"/>
  <c r="CQ102" i="1"/>
  <c r="CD102" i="1"/>
  <c r="BX38" i="1"/>
  <c r="BK80" i="1"/>
  <c r="BR60" i="1"/>
  <c r="AN47" i="1"/>
  <c r="BI35" i="1"/>
  <c r="AI7" i="1"/>
  <c r="AI13" i="1"/>
  <c r="AI12" i="1"/>
  <c r="AI4" i="1"/>
  <c r="AI6" i="1"/>
  <c r="AI11" i="1"/>
  <c r="AI3" i="1"/>
  <c r="AI10" i="1"/>
  <c r="AI5" i="1"/>
  <c r="AI8" i="1"/>
  <c r="AI2" i="1"/>
  <c r="AI9" i="1"/>
  <c r="BC210" i="1"/>
  <c r="M228" i="1" s="1"/>
  <c r="BV90" i="1"/>
  <c r="BN90" i="1"/>
  <c r="CG46" i="1"/>
  <c r="AS210" i="1"/>
  <c r="O222" i="1" s="1"/>
  <c r="BN36" i="1"/>
  <c r="CG36" i="1"/>
  <c r="AT195" i="1"/>
  <c r="CT82" i="1"/>
  <c r="CJ58" i="1"/>
  <c r="BK36" i="1"/>
  <c r="CH90" i="1"/>
  <c r="BR58" i="1"/>
  <c r="BG36" i="1"/>
  <c r="BG38" i="1"/>
  <c r="CS60" i="1"/>
  <c r="AQ90" i="1"/>
  <c r="BB89" i="1"/>
  <c r="CV89" i="1"/>
  <c r="CO89" i="1"/>
  <c r="AE57" i="1"/>
  <c r="CD27" i="1"/>
  <c r="AP57" i="1"/>
  <c r="BV36" i="1"/>
  <c r="CN35" i="1"/>
  <c r="CE35" i="1"/>
  <c r="CW35" i="1"/>
  <c r="BA35" i="1"/>
  <c r="AW38" i="1"/>
  <c r="AU40" i="1"/>
  <c r="CH58" i="1"/>
  <c r="AJ58" i="1"/>
  <c r="AS36" i="1"/>
  <c r="BX36" i="1"/>
  <c r="BU36" i="1"/>
  <c r="CP38" i="1"/>
  <c r="AZ38" i="1"/>
  <c r="CB38" i="1"/>
  <c r="AK38" i="1"/>
  <c r="CA38" i="1"/>
  <c r="AU38" i="1"/>
  <c r="BY59" i="1"/>
  <c r="CG59" i="1"/>
  <c r="BW59" i="1"/>
  <c r="AI57" i="1"/>
  <c r="CL77" i="1"/>
  <c r="AR77" i="1"/>
  <c r="AK77" i="1"/>
  <c r="BB100" i="1"/>
  <c r="BR175" i="1"/>
  <c r="BZ59" i="1"/>
  <c r="BM98" i="1"/>
  <c r="CG98" i="1"/>
  <c r="CI100" i="1"/>
  <c r="BG120" i="1"/>
  <c r="CT38" i="1"/>
  <c r="E38" i="1"/>
  <c r="AH203" i="1"/>
  <c r="AF37" i="1"/>
  <c r="AP77" i="1"/>
  <c r="BL98" i="1"/>
  <c r="AI58" i="1"/>
  <c r="AF98" i="1"/>
  <c r="CK121" i="1"/>
  <c r="CT36" i="1"/>
  <c r="AX36" i="1"/>
  <c r="CA35" i="1"/>
  <c r="BO35" i="1"/>
  <c r="BY35" i="1"/>
  <c r="AX58" i="1"/>
  <c r="CA58" i="1"/>
  <c r="AM36" i="1"/>
  <c r="E36" i="1"/>
  <c r="AG36" i="1"/>
  <c r="AZ36" i="1"/>
  <c r="AN59" i="1"/>
  <c r="AF59" i="1"/>
  <c r="AY59" i="1"/>
  <c r="AS67" i="1"/>
  <c r="AY77" i="1"/>
  <c r="AN77" i="1"/>
  <c r="CC77" i="1"/>
  <c r="AM98" i="1"/>
  <c r="BF98" i="1"/>
  <c r="BF120" i="1"/>
  <c r="AV60" i="1"/>
  <c r="AO173" i="1"/>
  <c r="BF36" i="1"/>
  <c r="CL36" i="1"/>
  <c r="AH36" i="1"/>
  <c r="AQ36" i="1"/>
  <c r="CP58" i="1"/>
  <c r="AP58" i="1"/>
  <c r="CV58" i="1"/>
  <c r="BS36" i="1"/>
  <c r="CM36" i="1"/>
  <c r="CQ36" i="1"/>
  <c r="AE36" i="1"/>
  <c r="CL59" i="1"/>
  <c r="CU59" i="1"/>
  <c r="AE59" i="1"/>
  <c r="AQ77" i="1"/>
  <c r="CN77" i="1"/>
  <c r="AW77" i="1"/>
  <c r="AS92" i="1"/>
  <c r="BH59" i="1"/>
  <c r="BS67" i="1"/>
  <c r="AM27" i="1"/>
  <c r="AF58" i="1"/>
  <c r="BX59" i="1"/>
  <c r="AW58" i="1"/>
  <c r="BU210" i="1"/>
  <c r="M231" i="1" s="1"/>
  <c r="BM36" i="1"/>
  <c r="BZ98" i="1"/>
  <c r="CH100" i="1"/>
  <c r="BD210" i="1"/>
  <c r="N228" i="1" s="1"/>
  <c r="AK181" i="1"/>
  <c r="M183" i="1" s="1"/>
  <c r="BO210" i="1"/>
  <c r="M229" i="1" s="1"/>
  <c r="CM98" i="1"/>
  <c r="BG98" i="1"/>
  <c r="BU98" i="1"/>
  <c r="AK98" i="1"/>
  <c r="CD98" i="1"/>
  <c r="BQ100" i="1"/>
  <c r="BS100" i="1"/>
  <c r="AX100" i="1"/>
  <c r="BH210" i="1"/>
  <c r="L230" i="1" s="1"/>
  <c r="AN98" i="1"/>
  <c r="BV77" i="1"/>
  <c r="AR98" i="1"/>
  <c r="AW59" i="1"/>
  <c r="CL56" i="1"/>
  <c r="CF98" i="1"/>
  <c r="BD98" i="1"/>
  <c r="CW46" i="1"/>
  <c r="AL98" i="1"/>
  <c r="AJ181" i="1"/>
  <c r="L183" i="1" s="1"/>
  <c r="CK131" i="1"/>
  <c r="AI142" i="1"/>
  <c r="CI98" i="1"/>
  <c r="BC98" i="1"/>
  <c r="CW98" i="1"/>
  <c r="BQ98" i="1"/>
  <c r="AG98" i="1"/>
  <c r="CL98" i="1"/>
  <c r="AW100" i="1"/>
  <c r="BC100" i="1"/>
  <c r="CD100" i="1"/>
  <c r="AU167" i="1"/>
  <c r="AH202" i="1"/>
  <c r="CB100" i="1"/>
  <c r="CJ98" i="1"/>
  <c r="CV100" i="1"/>
  <c r="CQ89" i="1"/>
  <c r="BS176" i="1"/>
  <c r="BF176" i="1"/>
  <c r="CD36" i="1"/>
  <c r="AP36" i="1"/>
  <c r="AQ35" i="1"/>
  <c r="AT35" i="1"/>
  <c r="CC35" i="1"/>
  <c r="AW35" i="1"/>
  <c r="CI36" i="1"/>
  <c r="CH38" i="1"/>
  <c r="BN58" i="1"/>
  <c r="AZ58" i="1"/>
  <c r="CJ36" i="1"/>
  <c r="AR36" i="1"/>
  <c r="BI36" i="1"/>
  <c r="CF36" i="1"/>
  <c r="AO36" i="1"/>
  <c r="CC38" i="1"/>
  <c r="AL38" i="1"/>
  <c r="CG38" i="1"/>
  <c r="BA38" i="1"/>
  <c r="CQ38" i="1"/>
  <c r="BW38" i="1"/>
  <c r="BC38" i="1"/>
  <c r="AE38" i="1"/>
  <c r="AS59" i="1"/>
  <c r="BL59" i="1"/>
  <c r="CA59" i="1"/>
  <c r="AI59" i="1"/>
  <c r="BX57" i="1"/>
  <c r="CR57" i="1"/>
  <c r="BW57" i="1"/>
  <c r="BB57" i="1"/>
  <c r="AF57" i="1"/>
  <c r="CJ57" i="1"/>
  <c r="BO57" i="1"/>
  <c r="CW57" i="1"/>
  <c r="CG57" i="1"/>
  <c r="BQ57" i="1"/>
  <c r="BA57" i="1"/>
  <c r="AK57" i="1"/>
  <c r="BV57" i="1"/>
  <c r="CS80" i="1"/>
  <c r="CK38" i="1"/>
  <c r="AZ57" i="1"/>
  <c r="BR59" i="1"/>
  <c r="CA77" i="1"/>
  <c r="BW77" i="1"/>
  <c r="BX77" i="1"/>
  <c r="BQ77" i="1"/>
  <c r="AT98" i="1"/>
  <c r="BX100" i="1"/>
  <c r="BT210" i="1"/>
  <c r="L231" i="1" s="1"/>
  <c r="BI210" i="1"/>
  <c r="M230" i="1" s="1"/>
  <c r="AQ181" i="1"/>
  <c r="M184" i="1" s="1"/>
  <c r="BW89" i="1"/>
  <c r="BO89" i="1"/>
  <c r="BP89" i="1"/>
  <c r="BW98" i="1"/>
  <c r="AQ98" i="1"/>
  <c r="CK98" i="1"/>
  <c r="BA98" i="1"/>
  <c r="AX98" i="1"/>
  <c r="CW100" i="1"/>
  <c r="AG100" i="1"/>
  <c r="AM100" i="1"/>
  <c r="CO38" i="1"/>
  <c r="CV38" i="1"/>
  <c r="CH27" i="1"/>
  <c r="CA57" i="1"/>
  <c r="AJ57" i="1"/>
  <c r="AJ98" i="1"/>
  <c r="AF100" i="1"/>
  <c r="BO58" i="1"/>
  <c r="AO192" i="1"/>
  <c r="AH192" i="1"/>
  <c r="BC37" i="1"/>
  <c r="BQ46" i="1"/>
  <c r="CQ37" i="1"/>
  <c r="AL60" i="1"/>
  <c r="CE60" i="1"/>
  <c r="BS47" i="1"/>
  <c r="BX47" i="1"/>
  <c r="BE47" i="1"/>
  <c r="AX47" i="1"/>
  <c r="BW47" i="1"/>
  <c r="BJ59" i="1"/>
  <c r="BB59" i="1"/>
  <c r="BE59" i="1"/>
  <c r="AL59" i="1"/>
  <c r="AD59" i="1"/>
  <c r="CH59" i="1"/>
  <c r="CS59" i="1"/>
  <c r="CC59" i="1"/>
  <c r="AM59" i="1"/>
  <c r="BC59" i="1"/>
  <c r="BS59" i="1"/>
  <c r="CM59" i="1"/>
  <c r="AK59" i="1"/>
  <c r="BF59" i="1"/>
  <c r="CB59" i="1"/>
  <c r="CW59" i="1"/>
  <c r="AX59" i="1"/>
  <c r="BT59" i="1"/>
  <c r="CN59" i="1"/>
  <c r="AG59" i="1"/>
  <c r="E59" i="1"/>
  <c r="BP59" i="1"/>
  <c r="AZ59" i="1"/>
  <c r="AR59" i="1"/>
  <c r="CE131" i="1"/>
  <c r="CJ131" i="1"/>
  <c r="AH165" i="1"/>
  <c r="AO165" i="1"/>
  <c r="AU123" i="1"/>
  <c r="AN123" i="1"/>
  <c r="AN165" i="1"/>
  <c r="AI165" i="1"/>
  <c r="AW78" i="1"/>
  <c r="AD78" i="1"/>
  <c r="CH78" i="1"/>
  <c r="BO78" i="1"/>
  <c r="BN88" i="1"/>
  <c r="CB88" i="1"/>
  <c r="CU78" i="1"/>
  <c r="CP78" i="1"/>
  <c r="AH91" i="1"/>
  <c r="BV91" i="1"/>
  <c r="CI92" i="1"/>
  <c r="BN92" i="1"/>
  <c r="BG88" i="1"/>
  <c r="AN37" i="1"/>
  <c r="CW58" i="1"/>
  <c r="AR58" i="1"/>
  <c r="CU58" i="1"/>
  <c r="BS58" i="1"/>
  <c r="AQ58" i="1"/>
  <c r="CC58" i="1"/>
  <c r="BA58" i="1"/>
  <c r="CK58" i="1"/>
  <c r="BP58" i="1"/>
  <c r="AO58" i="1"/>
  <c r="AL58" i="1"/>
  <c r="BF58" i="1"/>
  <c r="BV58" i="1"/>
  <c r="CL58" i="1"/>
  <c r="CO58" i="1"/>
  <c r="AK58" i="1"/>
  <c r="CN58" i="1"/>
  <c r="BL58" i="1"/>
  <c r="BW58" i="1"/>
  <c r="AS58" i="1"/>
  <c r="AL77" i="1"/>
  <c r="BZ77" i="1"/>
  <c r="CF77" i="1"/>
  <c r="AE77" i="1"/>
  <c r="AO77" i="1"/>
  <c r="BE77" i="1"/>
  <c r="BU77" i="1"/>
  <c r="CK77" i="1"/>
  <c r="AH77" i="1"/>
  <c r="BC77" i="1"/>
  <c r="CD77" i="1"/>
  <c r="B77" i="1"/>
  <c r="BB77" i="1"/>
  <c r="CE77" i="1"/>
  <c r="AJ77" i="1"/>
  <c r="BL77" i="1"/>
  <c r="CP77" i="1"/>
  <c r="AI77" i="1"/>
  <c r="CM77" i="1"/>
  <c r="CU77" i="1"/>
  <c r="CJ77" i="1"/>
  <c r="BO77" i="1"/>
  <c r="AS77" i="1"/>
  <c r="BI77" i="1"/>
  <c r="BY77" i="1"/>
  <c r="CO77" i="1"/>
  <c r="AM77" i="1"/>
  <c r="BH77" i="1"/>
  <c r="CI77" i="1"/>
  <c r="BH37" i="1"/>
  <c r="AQ47" i="1"/>
  <c r="BV47" i="1"/>
  <c r="CD58" i="1"/>
  <c r="BJ58" i="1"/>
  <c r="AH58" i="1"/>
  <c r="BE58" i="1"/>
  <c r="CF58" i="1"/>
  <c r="BY47" i="1"/>
  <c r="CT59" i="1"/>
  <c r="BI59" i="1"/>
  <c r="AH59" i="1"/>
  <c r="BV59" i="1"/>
  <c r="AV59" i="1"/>
  <c r="CQ59" i="1"/>
  <c r="BO59" i="1"/>
  <c r="AU59" i="1"/>
  <c r="BL37" i="1"/>
  <c r="AX60" i="1"/>
  <c r="CN60" i="1"/>
  <c r="CB67" i="1"/>
  <c r="CJ78" i="1"/>
  <c r="BZ78" i="1"/>
  <c r="BH67" i="1"/>
  <c r="BT77" i="1"/>
  <c r="AD77" i="1"/>
  <c r="BP77" i="1"/>
  <c r="AF77" i="1"/>
  <c r="BN77" i="1"/>
  <c r="CS77" i="1"/>
  <c r="BM77" i="1"/>
  <c r="AG77" i="1"/>
  <c r="BC92" i="1"/>
  <c r="BM59" i="1"/>
  <c r="AJ59" i="1"/>
  <c r="BR157" i="1"/>
  <c r="AT77" i="1"/>
  <c r="AV77" i="1"/>
  <c r="CQ77" i="1"/>
  <c r="CR58" i="1"/>
  <c r="CN26" i="1"/>
  <c r="CU26" i="1"/>
  <c r="BY58" i="1"/>
  <c r="AY58" i="1"/>
  <c r="AM58" i="1"/>
  <c r="AH47" i="1"/>
  <c r="BS77" i="1"/>
  <c r="AI90" i="1"/>
  <c r="CA90" i="1"/>
  <c r="BZ90" i="1"/>
  <c r="BN67" i="1"/>
  <c r="BY67" i="1"/>
  <c r="AE67" i="1"/>
  <c r="AX35" i="1"/>
  <c r="BA37" i="1"/>
  <c r="CU35" i="1"/>
  <c r="BD35" i="1"/>
  <c r="CS35" i="1"/>
  <c r="BQ35" i="1"/>
  <c r="AK35" i="1"/>
  <c r="AF47" i="1"/>
  <c r="BN47" i="1"/>
  <c r="CT58" i="1"/>
  <c r="BZ58" i="1"/>
  <c r="BB58" i="1"/>
  <c r="AD58" i="1"/>
  <c r="BK58" i="1"/>
  <c r="CQ58" i="1"/>
  <c r="CB40" i="1"/>
  <c r="CC47" i="1"/>
  <c r="CO59" i="1"/>
  <c r="BD59" i="1"/>
  <c r="CR59" i="1"/>
  <c r="BQ59" i="1"/>
  <c r="AP59" i="1"/>
  <c r="CI59" i="1"/>
  <c r="BK59" i="1"/>
  <c r="AQ59" i="1"/>
  <c r="AY60" i="1"/>
  <c r="BT60" i="1"/>
  <c r="AL67" i="1"/>
  <c r="BD78" i="1"/>
  <c r="BB78" i="1"/>
  <c r="AO59" i="1"/>
  <c r="CV77" i="1"/>
  <c r="BF77" i="1"/>
  <c r="CR77" i="1"/>
  <c r="BJ77" i="1"/>
  <c r="CT77" i="1"/>
  <c r="AX77" i="1"/>
  <c r="CG77" i="1"/>
  <c r="BA77" i="1"/>
  <c r="AS90" i="1"/>
  <c r="AW181" i="1"/>
  <c r="M185" i="1" s="1"/>
  <c r="BK210" i="1"/>
  <c r="O230" i="1" s="1"/>
  <c r="AE181" i="1"/>
  <c r="M182" i="1" s="1"/>
  <c r="BU59" i="1"/>
  <c r="CV59" i="1"/>
  <c r="BD92" i="1"/>
  <c r="AS35" i="1"/>
  <c r="BM35" i="1"/>
  <c r="CG35" i="1"/>
  <c r="AI35" i="1"/>
  <c r="BJ35" i="1"/>
  <c r="CJ35" i="1"/>
  <c r="BF35" i="1"/>
  <c r="BD77" i="1"/>
  <c r="BH58" i="1"/>
  <c r="CG58" i="1"/>
  <c r="CB58" i="1"/>
  <c r="BB98" i="1"/>
  <c r="CH98" i="1"/>
  <c r="BN210" i="1"/>
  <c r="L229" i="1" s="1"/>
  <c r="CU98" i="1"/>
  <c r="CE98" i="1"/>
  <c r="BO98" i="1"/>
  <c r="AY98" i="1"/>
  <c r="AI98" i="1"/>
  <c r="CS98" i="1"/>
  <c r="CC98" i="1"/>
  <c r="BI98" i="1"/>
  <c r="AS98" i="1"/>
  <c r="AH98" i="1"/>
  <c r="BN98" i="1"/>
  <c r="CT98" i="1"/>
  <c r="BX98" i="1"/>
  <c r="BT98" i="1"/>
  <c r="CB98" i="1"/>
  <c r="BR81" i="1"/>
  <c r="CN98" i="1"/>
  <c r="AV98" i="1"/>
  <c r="BP98" i="1"/>
  <c r="CG37" i="1"/>
  <c r="AM37" i="1"/>
  <c r="AN38" i="1"/>
  <c r="BY38" i="1"/>
  <c r="BU38" i="1"/>
  <c r="AS38" i="1"/>
  <c r="CR38" i="1"/>
  <c r="BV38" i="1"/>
  <c r="AV38" i="1"/>
  <c r="CU38" i="1"/>
  <c r="CE38" i="1"/>
  <c r="BO38" i="1"/>
  <c r="AY38" i="1"/>
  <c r="AI38" i="1"/>
  <c r="CD60" i="1"/>
  <c r="AD98" i="1"/>
  <c r="BJ98" i="1"/>
  <c r="CP98" i="1"/>
  <c r="AI164" i="1"/>
  <c r="CQ98" i="1"/>
  <c r="CA98" i="1"/>
  <c r="BK98" i="1"/>
  <c r="AU98" i="1"/>
  <c r="AE98" i="1"/>
  <c r="CO98" i="1"/>
  <c r="BY98" i="1"/>
  <c r="BE98" i="1"/>
  <c r="AO98" i="1"/>
  <c r="AP98" i="1"/>
  <c r="BV98" i="1"/>
  <c r="BD38" i="1"/>
  <c r="CD38" i="1"/>
  <c r="AO123" i="1"/>
  <c r="CL27" i="1"/>
  <c r="BM69" i="1"/>
  <c r="AZ98" i="1"/>
  <c r="BH98" i="1"/>
  <c r="CV98" i="1"/>
  <c r="BY49" i="1"/>
  <c r="AT49" i="1"/>
  <c r="BT49" i="1"/>
  <c r="CJ56" i="1"/>
  <c r="AL56" i="1"/>
  <c r="BV56" i="1"/>
  <c r="AI56" i="1"/>
  <c r="BG56" i="1"/>
  <c r="AJ26" i="1"/>
  <c r="BL26" i="1"/>
  <c r="AR26" i="1"/>
  <c r="BJ26" i="1"/>
  <c r="BK26" i="1"/>
  <c r="AH26" i="1"/>
  <c r="BW26" i="1"/>
  <c r="BT26" i="1"/>
  <c r="BU26" i="1"/>
  <c r="AH40" i="1"/>
  <c r="BC40" i="1"/>
  <c r="AS40" i="1"/>
  <c r="CG40" i="1"/>
  <c r="AV40" i="1"/>
  <c r="CM40" i="1"/>
  <c r="BZ40" i="1"/>
  <c r="AD40" i="1"/>
  <c r="BH40" i="1"/>
  <c r="CP40" i="1"/>
  <c r="BA40" i="1"/>
  <c r="CS40" i="1"/>
  <c r="BG40" i="1"/>
  <c r="AI40" i="1"/>
  <c r="CN40" i="1"/>
  <c r="AM90" i="1"/>
  <c r="BH90" i="1"/>
  <c r="CT90" i="1"/>
  <c r="BC90" i="1"/>
  <c r="BK90" i="1"/>
  <c r="BP90" i="1"/>
  <c r="AG90" i="1"/>
  <c r="AW90" i="1"/>
  <c r="BM90" i="1"/>
  <c r="CC90" i="1"/>
  <c r="CS90" i="1"/>
  <c r="AN90" i="1"/>
  <c r="BJ90" i="1"/>
  <c r="CE90" i="1"/>
  <c r="B90" i="1"/>
  <c r="AV90" i="1"/>
  <c r="BR90" i="1"/>
  <c r="CM90" i="1"/>
  <c r="CN90" i="1"/>
  <c r="CI90" i="1"/>
  <c r="AR90" i="1"/>
  <c r="AZ90" i="1"/>
  <c r="CV90" i="1"/>
  <c r="BF90" i="1"/>
  <c r="AK90" i="1"/>
  <c r="BA90" i="1"/>
  <c r="BQ90" i="1"/>
  <c r="CG90" i="1"/>
  <c r="CW90" i="1"/>
  <c r="AT90" i="1"/>
  <c r="BO90" i="1"/>
  <c r="CJ90" i="1"/>
  <c r="AF90" i="1"/>
  <c r="BB90" i="1"/>
  <c r="BW90" i="1"/>
  <c r="CR90" i="1"/>
  <c r="AM67" i="1"/>
  <c r="AX67" i="1"/>
  <c r="CL67" i="1"/>
  <c r="AK67" i="1"/>
  <c r="BA67" i="1"/>
  <c r="BQ67" i="1"/>
  <c r="CG67" i="1"/>
  <c r="B67" i="1"/>
  <c r="AV67" i="1"/>
  <c r="BR67" i="1"/>
  <c r="CM67" i="1"/>
  <c r="AN67" i="1"/>
  <c r="BJ67" i="1"/>
  <c r="CP67" i="1"/>
  <c r="AZ67" i="1"/>
  <c r="CQ67" i="1"/>
  <c r="AJ67" i="1"/>
  <c r="CV67" i="1"/>
  <c r="CN67" i="1"/>
  <c r="BC67" i="1"/>
  <c r="AH67" i="1"/>
  <c r="BX67" i="1"/>
  <c r="AO67" i="1"/>
  <c r="BE67" i="1"/>
  <c r="BU67" i="1"/>
  <c r="CO67" i="1"/>
  <c r="AF67" i="1"/>
  <c r="BB67" i="1"/>
  <c r="BW67" i="1"/>
  <c r="CR67" i="1"/>
  <c r="AT67" i="1"/>
  <c r="BO67" i="1"/>
  <c r="CU67" i="1"/>
  <c r="BK67" i="1"/>
  <c r="BM40" i="1"/>
  <c r="BO56" i="1"/>
  <c r="CF67" i="1"/>
  <c r="BZ67" i="1"/>
  <c r="AI67" i="1"/>
  <c r="BL67" i="1"/>
  <c r="CW67" i="1"/>
  <c r="BM67" i="1"/>
  <c r="AG67" i="1"/>
  <c r="BG49" i="1"/>
  <c r="CB90" i="1"/>
  <c r="AL90" i="1"/>
  <c r="BT90" i="1"/>
  <c r="AD90" i="1"/>
  <c r="BU90" i="1"/>
  <c r="AO90" i="1"/>
  <c r="CL90" i="1"/>
  <c r="CT67" i="1"/>
  <c r="CF90" i="1"/>
  <c r="BX90" i="1"/>
  <c r="AL26" i="1"/>
  <c r="AG69" i="1"/>
  <c r="CC69" i="1"/>
  <c r="AW69" i="1"/>
  <c r="CK69" i="1"/>
  <c r="BF67" i="1"/>
  <c r="AN40" i="1"/>
  <c r="AD46" i="1"/>
  <c r="BA46" i="1"/>
  <c r="BS90" i="1"/>
  <c r="CE121" i="1"/>
  <c r="CJ121" i="1"/>
  <c r="AK46" i="1"/>
  <c r="CI40" i="1"/>
  <c r="BK40" i="1"/>
  <c r="AL40" i="1"/>
  <c r="AG40" i="1"/>
  <c r="BE69" i="1"/>
  <c r="AE56" i="1"/>
  <c r="BP56" i="1"/>
  <c r="BV67" i="1"/>
  <c r="BT67" i="1"/>
  <c r="AD67" i="1"/>
  <c r="BG67" i="1"/>
  <c r="CS67" i="1"/>
  <c r="BI67" i="1"/>
  <c r="CN49" i="1"/>
  <c r="AJ69" i="1"/>
  <c r="BL90" i="1"/>
  <c r="CU90" i="1"/>
  <c r="BD90" i="1"/>
  <c r="CO90" i="1"/>
  <c r="BI90" i="1"/>
  <c r="AJ90" i="1"/>
  <c r="BP67" i="1"/>
  <c r="AE90" i="1"/>
  <c r="CM26" i="1"/>
  <c r="BP37" i="1"/>
  <c r="BW37" i="1"/>
  <c r="AO35" i="1"/>
  <c r="BE35" i="1"/>
  <c r="BU35" i="1"/>
  <c r="CK35" i="1"/>
  <c r="AD35" i="1"/>
  <c r="AY35" i="1"/>
  <c r="BT35" i="1"/>
  <c r="CP35" i="1"/>
  <c r="CV35" i="1"/>
  <c r="BS35" i="1"/>
  <c r="AJ35" i="1"/>
  <c r="AM35" i="1"/>
  <c r="AX90" i="1"/>
  <c r="CI67" i="1"/>
  <c r="BF69" i="1"/>
  <c r="AZ130" i="1"/>
  <c r="AI130" i="1"/>
  <c r="BF119" i="1"/>
  <c r="BY119" i="1"/>
  <c r="BO40" i="1"/>
  <c r="BR40" i="1"/>
  <c r="AX40" i="1"/>
  <c r="B40" i="1"/>
  <c r="CC56" i="1"/>
  <c r="AR56" i="1"/>
  <c r="AP67" i="1"/>
  <c r="BD67" i="1"/>
  <c r="CH67" i="1"/>
  <c r="AQ67" i="1"/>
  <c r="CC67" i="1"/>
  <c r="AW67" i="1"/>
  <c r="CU49" i="1"/>
  <c r="AS49" i="1"/>
  <c r="AU67" i="1"/>
  <c r="CA67" i="1"/>
  <c r="BG90" i="1"/>
  <c r="CP90" i="1"/>
  <c r="AY90" i="1"/>
  <c r="CK90" i="1"/>
  <c r="BE90" i="1"/>
  <c r="AU90" i="1"/>
  <c r="AP90" i="1"/>
  <c r="AX118" i="1"/>
  <c r="U112" i="1" s="1"/>
  <c r="AR67" i="1"/>
  <c r="AH90" i="1"/>
  <c r="AK26" i="1"/>
  <c r="BK27" i="1"/>
  <c r="AR27" i="1"/>
  <c r="BI87" i="1"/>
  <c r="AJ87" i="1"/>
  <c r="CL87" i="1"/>
  <c r="AP87" i="1"/>
  <c r="AE47" i="1"/>
  <c r="CA47" i="1"/>
  <c r="CO47" i="1"/>
  <c r="AU47" i="1"/>
  <c r="CW47" i="1"/>
  <c r="CT47" i="1"/>
  <c r="CP47" i="1"/>
  <c r="BF47" i="1"/>
  <c r="CL47" i="1"/>
  <c r="BA47" i="1"/>
  <c r="CQ47" i="1"/>
  <c r="BI47" i="1"/>
  <c r="AR47" i="1"/>
  <c r="AM47" i="1"/>
  <c r="AG91" i="1"/>
  <c r="BE80" i="1"/>
  <c r="AZ77" i="1"/>
  <c r="BT58" i="1"/>
  <c r="CB77" i="1"/>
  <c r="AU58" i="1"/>
  <c r="BY78" i="1"/>
  <c r="AI78" i="1"/>
  <c r="BJ78" i="1"/>
  <c r="CD67" i="1"/>
  <c r="BR78" i="1"/>
  <c r="BX119" i="1"/>
  <c r="BG119" i="1"/>
  <c r="CK59" i="1"/>
  <c r="CD59" i="1"/>
  <c r="AU57" i="1"/>
  <c r="AH57" i="1"/>
  <c r="CV81" i="1"/>
  <c r="BY81" i="1"/>
  <c r="BI56" i="1"/>
  <c r="AN56" i="1"/>
  <c r="BH56" i="1"/>
  <c r="CF56" i="1"/>
  <c r="AD56" i="1"/>
  <c r="BE56" i="1"/>
  <c r="CK56" i="1"/>
  <c r="AG56" i="1"/>
  <c r="BB56" i="1"/>
  <c r="BW56" i="1"/>
  <c r="CS56" i="1"/>
  <c r="BK56" i="1"/>
  <c r="AZ56" i="1"/>
  <c r="BT56" i="1"/>
  <c r="CN56" i="1"/>
  <c r="AT56" i="1"/>
  <c r="BU56" i="1"/>
  <c r="CU56" i="1"/>
  <c r="AQ56" i="1"/>
  <c r="BM56" i="1"/>
  <c r="CH56" i="1"/>
  <c r="AP56" i="1"/>
  <c r="CG56" i="1"/>
  <c r="CA89" i="1"/>
  <c r="CW89" i="1"/>
  <c r="BF89" i="1"/>
  <c r="AM89" i="1"/>
  <c r="CG89" i="1"/>
  <c r="AP89" i="1"/>
  <c r="BI89" i="1"/>
  <c r="AF89" i="1"/>
  <c r="AV89" i="1"/>
  <c r="BL89" i="1"/>
  <c r="CB89" i="1"/>
  <c r="CR89" i="1"/>
  <c r="AO89" i="1"/>
  <c r="BJ89" i="1"/>
  <c r="CE89" i="1"/>
  <c r="B89" i="1"/>
  <c r="AW89" i="1"/>
  <c r="BR89" i="1"/>
  <c r="CM89" i="1"/>
  <c r="CT89" i="1"/>
  <c r="BC89" i="1"/>
  <c r="AU89" i="1"/>
  <c r="BK89" i="1"/>
  <c r="CD89" i="1"/>
  <c r="AN89" i="1"/>
  <c r="BD89" i="1"/>
  <c r="BT89" i="1"/>
  <c r="CJ89" i="1"/>
  <c r="AD89" i="1"/>
  <c r="AY89" i="1"/>
  <c r="BU89" i="1"/>
  <c r="CP89" i="1"/>
  <c r="AL89" i="1"/>
  <c r="BG89" i="1"/>
  <c r="CC89" i="1"/>
  <c r="BY89" i="1"/>
  <c r="AH89" i="1"/>
  <c r="CV40" i="1"/>
  <c r="CH36" i="1"/>
  <c r="BR36" i="1"/>
  <c r="BB36" i="1"/>
  <c r="AL36" i="1"/>
  <c r="AM40" i="1"/>
  <c r="BX40" i="1"/>
  <c r="CO36" i="1"/>
  <c r="BA36" i="1"/>
  <c r="CB36" i="1"/>
  <c r="AF36" i="1"/>
  <c r="AK36" i="1"/>
  <c r="CE36" i="1"/>
  <c r="BC36" i="1"/>
  <c r="CV36" i="1"/>
  <c r="CA36" i="1"/>
  <c r="BE36" i="1"/>
  <c r="AJ36" i="1"/>
  <c r="CU40" i="1"/>
  <c r="BS40" i="1"/>
  <c r="AP40" i="1"/>
  <c r="CH40" i="1"/>
  <c r="BL40" i="1"/>
  <c r="AQ40" i="1"/>
  <c r="CW40" i="1"/>
  <c r="CC40" i="1"/>
  <c r="BI40" i="1"/>
  <c r="AK40" i="1"/>
  <c r="CQ56" i="1"/>
  <c r="CM56" i="1"/>
  <c r="AW56" i="1"/>
  <c r="BZ56" i="1"/>
  <c r="CV56" i="1"/>
  <c r="BD56" i="1"/>
  <c r="CE67" i="1"/>
  <c r="CJ67" i="1"/>
  <c r="AS89" i="1"/>
  <c r="CH89" i="1"/>
  <c r="AQ89" i="1"/>
  <c r="BZ89" i="1"/>
  <c r="AI89" i="1"/>
  <c r="BX89" i="1"/>
  <c r="AR89" i="1"/>
  <c r="BS89" i="1"/>
  <c r="BV89" i="1"/>
  <c r="CM27" i="1"/>
  <c r="CO27" i="1"/>
  <c r="BO27" i="1"/>
  <c r="AQ27" i="1"/>
  <c r="CN27" i="1"/>
  <c r="BT27" i="1"/>
  <c r="BU27" i="1"/>
  <c r="CT27" i="1"/>
  <c r="AR40" i="1"/>
  <c r="CA40" i="1"/>
  <c r="AN60" i="1"/>
  <c r="CB60" i="1"/>
  <c r="BB60" i="1"/>
  <c r="AO60" i="1"/>
  <c r="CP60" i="1"/>
  <c r="BF60" i="1"/>
  <c r="BH60" i="1"/>
  <c r="B60" i="1"/>
  <c r="CC60" i="1"/>
  <c r="BO60" i="1"/>
  <c r="AK89" i="1"/>
  <c r="BQ89" i="1"/>
  <c r="CJ59" i="1"/>
  <c r="CE59" i="1"/>
  <c r="CF80" i="1"/>
  <c r="BU80" i="1"/>
  <c r="AG80" i="1"/>
  <c r="BH82" i="1"/>
  <c r="AY82" i="1"/>
  <c r="BG77" i="1"/>
  <c r="BR77" i="1"/>
  <c r="AJ40" i="1"/>
  <c r="AY40" i="1"/>
  <c r="BV40" i="1"/>
  <c r="BJ40" i="1"/>
  <c r="CJ40" i="1"/>
  <c r="BT40" i="1"/>
  <c r="BN40" i="1"/>
  <c r="AE40" i="1"/>
  <c r="AO40" i="1"/>
  <c r="BE40" i="1"/>
  <c r="BU40" i="1"/>
  <c r="CK40" i="1"/>
  <c r="AT40" i="1"/>
  <c r="CT40" i="1"/>
  <c r="CL40" i="1"/>
  <c r="BP40" i="1"/>
  <c r="CD40" i="1"/>
  <c r="CP36" i="1"/>
  <c r="BZ36" i="1"/>
  <c r="BJ36" i="1"/>
  <c r="AT36" i="1"/>
  <c r="AD36" i="1"/>
  <c r="BO36" i="1"/>
  <c r="BF40" i="1"/>
  <c r="CQ40" i="1"/>
  <c r="AT58" i="1"/>
  <c r="BW36" i="1"/>
  <c r="CU36" i="1"/>
  <c r="BH36" i="1"/>
  <c r="AY36" i="1"/>
  <c r="CS36" i="1"/>
  <c r="BQ36" i="1"/>
  <c r="AN36" i="1"/>
  <c r="CK36" i="1"/>
  <c r="BP36" i="1"/>
  <c r="AU36" i="1"/>
  <c r="CF40" i="1"/>
  <c r="BD40" i="1"/>
  <c r="CR40" i="1"/>
  <c r="BW40" i="1"/>
  <c r="BB40" i="1"/>
  <c r="AF40" i="1"/>
  <c r="CO40" i="1"/>
  <c r="BQ40" i="1"/>
  <c r="AW40" i="1"/>
  <c r="BA56" i="1"/>
  <c r="BR56" i="1"/>
  <c r="B56" i="1"/>
  <c r="AY56" i="1"/>
  <c r="BX56" i="1"/>
  <c r="AJ56" i="1"/>
  <c r="AW91" i="1"/>
  <c r="BS91" i="1"/>
  <c r="CP91" i="1"/>
  <c r="AP91" i="1"/>
  <c r="AM91" i="1"/>
  <c r="AD91" i="1"/>
  <c r="CI89" i="1"/>
  <c r="AT82" i="1"/>
  <c r="BM89" i="1"/>
  <c r="CU89" i="1"/>
  <c r="BE89" i="1"/>
  <c r="CN89" i="1"/>
  <c r="BH89" i="1"/>
  <c r="BA81" i="1"/>
  <c r="AE89" i="1"/>
  <c r="BJ27" i="1"/>
  <c r="AZ40" i="1"/>
  <c r="AZ49" i="1"/>
  <c r="CO49" i="1"/>
  <c r="BW49" i="1"/>
  <c r="BD49" i="1"/>
  <c r="BH49" i="1"/>
  <c r="BI49" i="1"/>
  <c r="AQ49" i="1"/>
  <c r="AD49" i="1"/>
  <c r="CJ49" i="1"/>
  <c r="AO69" i="1"/>
  <c r="BU69" i="1"/>
  <c r="CF69" i="1"/>
  <c r="BX35" i="1"/>
  <c r="BC35" i="1"/>
  <c r="CE40" i="1"/>
  <c r="BB92" i="1"/>
  <c r="AH92" i="1"/>
  <c r="CO92" i="1"/>
  <c r="BS92" i="1"/>
  <c r="CT92" i="1"/>
  <c r="BI92" i="1"/>
  <c r="AM92" i="1"/>
  <c r="BH46" i="1"/>
  <c r="BV46" i="1"/>
  <c r="CQ88" i="1"/>
  <c r="B88" i="1"/>
  <c r="AK88" i="1"/>
  <c r="AX38" i="1"/>
  <c r="AH38" i="1"/>
  <c r="BT38" i="1"/>
  <c r="AO38" i="1"/>
  <c r="AG38" i="1"/>
  <c r="BR38" i="1"/>
  <c r="BB38" i="1"/>
  <c r="CN38" i="1"/>
  <c r="BZ38" i="1"/>
  <c r="CF38" i="1"/>
  <c r="AJ38" i="1"/>
  <c r="BZ37" i="1"/>
  <c r="AV46" i="1"/>
  <c r="BP88" i="1"/>
  <c r="BL35" i="1"/>
  <c r="BK69" i="1"/>
  <c r="CE82" i="1"/>
  <c r="BM58" i="1"/>
  <c r="AT80" i="1"/>
  <c r="CQ80" i="1"/>
  <c r="AZ80" i="1"/>
  <c r="AW80" i="1"/>
  <c r="CC80" i="1"/>
  <c r="BB81" i="1"/>
  <c r="BD81" i="1"/>
  <c r="AF81" i="1"/>
  <c r="AO81" i="1"/>
  <c r="BE81" i="1"/>
  <c r="CH81" i="1"/>
  <c r="CU81" i="1"/>
  <c r="BW81" i="1"/>
  <c r="CN100" i="1"/>
  <c r="CF100" i="1"/>
  <c r="AR100" i="1"/>
  <c r="CL100" i="1"/>
  <c r="BF100" i="1"/>
  <c r="AQ100" i="1"/>
  <c r="BG100" i="1"/>
  <c r="BW100" i="1"/>
  <c r="CM100" i="1"/>
  <c r="AK100" i="1"/>
  <c r="BE100" i="1"/>
  <c r="BU100" i="1"/>
  <c r="CK100" i="1"/>
  <c r="CP100" i="1"/>
  <c r="BJ100" i="1"/>
  <c r="AD100" i="1"/>
  <c r="CR100" i="1"/>
  <c r="BD100" i="1"/>
  <c r="AV100" i="1"/>
  <c r="BV100" i="1"/>
  <c r="AP100" i="1"/>
  <c r="AI100" i="1"/>
  <c r="AY100" i="1"/>
  <c r="BO100" i="1"/>
  <c r="CE100" i="1"/>
  <c r="CU100" i="1"/>
  <c r="AS100" i="1"/>
  <c r="BM100" i="1"/>
  <c r="CC100" i="1"/>
  <c r="CS100" i="1"/>
  <c r="BZ100" i="1"/>
  <c r="AT100" i="1"/>
  <c r="BV37" i="1"/>
  <c r="CE37" i="1"/>
  <c r="AU37" i="1"/>
  <c r="BY46" i="1"/>
  <c r="AS46" i="1"/>
  <c r="CD37" i="1"/>
  <c r="AO37" i="1"/>
  <c r="CU47" i="1"/>
  <c r="CB47" i="1"/>
  <c r="BG47" i="1"/>
  <c r="AK47" i="1"/>
  <c r="CH47" i="1"/>
  <c r="BR47" i="1"/>
  <c r="BB47" i="1"/>
  <c r="AL47" i="1"/>
  <c r="CI47" i="1"/>
  <c r="AW47" i="1"/>
  <c r="CN47" i="1"/>
  <c r="AZ47" i="1"/>
  <c r="CR47" i="1"/>
  <c r="BP47" i="1"/>
  <c r="AG47" i="1"/>
  <c r="AJ78" i="1"/>
  <c r="CA78" i="1"/>
  <c r="AT78" i="1"/>
  <c r="CK80" i="1"/>
  <c r="AO80" i="1"/>
  <c r="BV80" i="1"/>
  <c r="CF81" i="1"/>
  <c r="AL100" i="1"/>
  <c r="CO26" i="1"/>
  <c r="CP46" i="1"/>
  <c r="CR81" i="1"/>
  <c r="AI81" i="1"/>
  <c r="CW88" i="1"/>
  <c r="CJ88" i="1"/>
  <c r="BW88" i="1"/>
  <c r="BY100" i="1"/>
  <c r="AO100" i="1"/>
  <c r="CA100" i="1"/>
  <c r="AU100" i="1"/>
  <c r="AH100" i="1"/>
  <c r="CT100" i="1"/>
  <c r="AN82" i="1"/>
  <c r="CW26" i="1"/>
  <c r="AP26" i="1"/>
  <c r="CV26" i="1"/>
  <c r="CI26" i="1"/>
  <c r="AY26" i="1"/>
  <c r="BU47" i="1"/>
  <c r="AU26" i="1"/>
  <c r="CF27" i="1"/>
  <c r="CV27" i="1"/>
  <c r="AP27" i="1"/>
  <c r="CW27" i="1"/>
  <c r="AY27" i="1"/>
  <c r="BF27" i="1"/>
  <c r="BN27" i="1"/>
  <c r="AF27" i="1"/>
  <c r="AV27" i="1"/>
  <c r="CA27" i="1"/>
  <c r="AW27" i="1"/>
  <c r="CC27" i="1"/>
  <c r="AH27" i="1"/>
  <c r="BS27" i="1"/>
  <c r="BB26" i="1"/>
  <c r="CV92" i="1"/>
  <c r="CJ92" i="1"/>
  <c r="AL92" i="1"/>
  <c r="AX92" i="1"/>
  <c r="BA92" i="1"/>
  <c r="CG92" i="1"/>
  <c r="AE92" i="1"/>
  <c r="BK92" i="1"/>
  <c r="CQ92" i="1"/>
  <c r="AJ92" i="1"/>
  <c r="AN92" i="1"/>
  <c r="BR92" i="1"/>
  <c r="CD92" i="1"/>
  <c r="AK92" i="1"/>
  <c r="BQ92" i="1"/>
  <c r="CW92" i="1"/>
  <c r="AU92" i="1"/>
  <c r="CA92" i="1"/>
  <c r="BT100" i="1"/>
  <c r="BV26" i="1"/>
  <c r="AZ46" i="1"/>
  <c r="BX46" i="1"/>
  <c r="BT46" i="1"/>
  <c r="CQ46" i="1"/>
  <c r="BO46" i="1"/>
  <c r="BD46" i="1"/>
  <c r="AT88" i="1"/>
  <c r="AY88" i="1"/>
  <c r="CI88" i="1"/>
  <c r="BD88" i="1"/>
  <c r="CT88" i="1"/>
  <c r="BQ88" i="1"/>
  <c r="AO88" i="1"/>
  <c r="CK88" i="1"/>
  <c r="AI88" i="1"/>
  <c r="BO88" i="1"/>
  <c r="AH88" i="1"/>
  <c r="BY88" i="1"/>
  <c r="AV88" i="1"/>
  <c r="CL88" i="1"/>
  <c r="CF88" i="1"/>
  <c r="E82" i="1"/>
  <c r="CD82" i="1"/>
  <c r="BO82" i="1"/>
  <c r="BP82" i="1"/>
  <c r="CC82" i="1"/>
  <c r="BL82" i="1"/>
  <c r="AE82" i="1"/>
  <c r="CU82" i="1"/>
  <c r="AL82" i="1"/>
  <c r="BD82" i="1"/>
  <c r="CA26" i="1"/>
  <c r="CG26" i="1"/>
  <c r="AX26" i="1"/>
  <c r="BS26" i="1"/>
  <c r="BX26" i="1"/>
  <c r="CL26" i="1"/>
  <c r="CT26" i="1"/>
  <c r="BF26" i="1"/>
  <c r="BH26" i="1"/>
  <c r="BG26" i="1"/>
  <c r="BC26" i="1"/>
  <c r="CC26" i="1"/>
  <c r="AS26" i="1"/>
  <c r="AZ26" i="1"/>
  <c r="BP26" i="1"/>
  <c r="CD26" i="1"/>
  <c r="AT26" i="1"/>
  <c r="BA26" i="1"/>
  <c r="BQ26" i="1"/>
  <c r="AG26" i="1"/>
  <c r="BY26" i="1"/>
  <c r="CH26" i="1"/>
  <c r="AQ26" i="1"/>
  <c r="E26" i="1"/>
  <c r="CE26" i="1"/>
  <c r="BR26" i="1"/>
  <c r="AM26" i="1"/>
  <c r="BM26" i="1"/>
  <c r="AN26" i="1"/>
  <c r="AE26" i="1"/>
  <c r="AO26" i="1"/>
  <c r="BD26" i="1"/>
  <c r="CR26" i="1"/>
  <c r="AF26" i="1"/>
  <c r="CF26" i="1"/>
  <c r="BE26" i="1"/>
  <c r="CS26" i="1"/>
  <c r="CF47" i="1"/>
  <c r="BM47" i="1"/>
  <c r="AS47" i="1"/>
  <c r="CV47" i="1"/>
  <c r="AY47" i="1"/>
  <c r="BH47" i="1"/>
  <c r="BD47" i="1"/>
  <c r="AJ47" i="1"/>
  <c r="CJ47" i="1"/>
  <c r="CS47" i="1"/>
  <c r="BN26" i="1"/>
  <c r="CP37" i="1"/>
  <c r="AP37" i="1"/>
  <c r="BO37" i="1"/>
  <c r="AE37" i="1"/>
  <c r="CO46" i="1"/>
  <c r="BI46" i="1"/>
  <c r="BB37" i="1"/>
  <c r="CM47" i="1"/>
  <c r="BQ47" i="1"/>
  <c r="AV47" i="1"/>
  <c r="BZ47" i="1"/>
  <c r="BJ47" i="1"/>
  <c r="AT47" i="1"/>
  <c r="AD47" i="1"/>
  <c r="BH50" i="1"/>
  <c r="BO47" i="1"/>
  <c r="BT47" i="1"/>
  <c r="AI47" i="1"/>
  <c r="CE47" i="1"/>
  <c r="BC47" i="1"/>
  <c r="BM80" i="1"/>
  <c r="AJ80" i="1"/>
  <c r="CL91" i="1"/>
  <c r="BJ91" i="1"/>
  <c r="AT91" i="1"/>
  <c r="CD91" i="1"/>
  <c r="BJ88" i="1"/>
  <c r="BR100" i="1"/>
  <c r="AI46" i="1"/>
  <c r="AE46" i="1"/>
  <c r="CK82" i="1"/>
  <c r="B81" i="1"/>
  <c r="AL81" i="1"/>
  <c r="BF88" i="1"/>
  <c r="AS88" i="1"/>
  <c r="AQ88" i="1"/>
  <c r="CO100" i="1"/>
  <c r="BI100" i="1"/>
  <c r="CQ100" i="1"/>
  <c r="BK100" i="1"/>
  <c r="AE100" i="1"/>
  <c r="BN100" i="1"/>
  <c r="AY46" i="1"/>
  <c r="AW26" i="1"/>
  <c r="BZ26" i="1"/>
  <c r="AV26" i="1"/>
  <c r="AI26" i="1"/>
  <c r="CB26" i="1"/>
  <c r="CQ35" i="1"/>
  <c r="AL35" i="1"/>
  <c r="BG35" i="1"/>
  <c r="BW35" i="1"/>
  <c r="AD26" i="1"/>
  <c r="AO47" i="1"/>
  <c r="BL100" i="1"/>
  <c r="BI26" i="1"/>
  <c r="CP27" i="1"/>
  <c r="AU69" i="1"/>
  <c r="CE88" i="1"/>
  <c r="AH56" i="1"/>
  <c r="AD81" i="1"/>
  <c r="AE58" i="1"/>
  <c r="E58" i="1"/>
  <c r="AG58" i="1"/>
  <c r="AN58" i="1"/>
  <c r="AV58" i="1"/>
  <c r="BC58" i="1"/>
  <c r="BI58" i="1"/>
  <c r="BQ58" i="1"/>
  <c r="BX58" i="1"/>
  <c r="CE58" i="1"/>
  <c r="CM58" i="1"/>
  <c r="CS58" i="1"/>
  <c r="BG58" i="1"/>
  <c r="CI58" i="1"/>
  <c r="BN50" i="1"/>
  <c r="AH37" i="1"/>
  <c r="AS37" i="1"/>
  <c r="BE37" i="1"/>
  <c r="BY37" i="1"/>
  <c r="CM37" i="1"/>
  <c r="CU37" i="1"/>
  <c r="AL37" i="1"/>
  <c r="AZ37" i="1"/>
  <c r="BT37" i="1"/>
  <c r="CF37" i="1"/>
  <c r="CO37" i="1"/>
  <c r="AW37" i="1"/>
  <c r="CC37" i="1"/>
  <c r="CW37" i="1"/>
  <c r="AJ37" i="1"/>
  <c r="BN37" i="1"/>
  <c r="CN37" i="1"/>
  <c r="AR37" i="1"/>
  <c r="BU37" i="1"/>
  <c r="CS37" i="1"/>
  <c r="BD37" i="1"/>
  <c r="CH37" i="1"/>
  <c r="E60" i="1"/>
  <c r="BV60" i="1"/>
  <c r="AJ60" i="1"/>
  <c r="AZ60" i="1"/>
  <c r="BP60" i="1"/>
  <c r="CF60" i="1"/>
  <c r="CV60" i="1"/>
  <c r="AQ60" i="1"/>
  <c r="BM60" i="1"/>
  <c r="CH60" i="1"/>
  <c r="AI60" i="1"/>
  <c r="BE60" i="1"/>
  <c r="BZ60" i="1"/>
  <c r="CU60" i="1"/>
  <c r="BS60" i="1"/>
  <c r="CW60" i="1"/>
  <c r="AS60" i="1"/>
  <c r="CG87" i="1"/>
  <c r="AL46" i="1"/>
  <c r="AJ46" i="1"/>
  <c r="BF46" i="1"/>
  <c r="CA46" i="1"/>
  <c r="CV46" i="1"/>
  <c r="BC46" i="1"/>
  <c r="CE46" i="1"/>
  <c r="AM46" i="1"/>
  <c r="BZ46" i="1"/>
  <c r="AR46" i="1"/>
  <c r="CD46" i="1"/>
  <c r="CB46" i="1"/>
  <c r="CH46" i="1"/>
  <c r="AU46" i="1"/>
  <c r="BP46" i="1"/>
  <c r="CL46" i="1"/>
  <c r="AN46" i="1"/>
  <c r="BR46" i="1"/>
  <c r="CT46" i="1"/>
  <c r="BG46" i="1"/>
  <c r="CR46" i="1"/>
  <c r="BL46" i="1"/>
  <c r="AQ46" i="1"/>
  <c r="AF46" i="1"/>
  <c r="BS46" i="1"/>
  <c r="BN46" i="1"/>
  <c r="BC49" i="1"/>
  <c r="CA49" i="1"/>
  <c r="AK82" i="1"/>
  <c r="CB82" i="1"/>
  <c r="BF82" i="1"/>
  <c r="CW82" i="1"/>
  <c r="AV82" i="1"/>
  <c r="BQ82" i="1"/>
  <c r="CL82" i="1"/>
  <c r="BV82" i="1"/>
  <c r="AF82" i="1"/>
  <c r="BT82" i="1"/>
  <c r="AI82" i="1"/>
  <c r="BC82" i="1"/>
  <c r="BS82" i="1"/>
  <c r="CI82" i="1"/>
  <c r="AD82" i="1"/>
  <c r="AZ82" i="1"/>
  <c r="BU82" i="1"/>
  <c r="CP82" i="1"/>
  <c r="AR82" i="1"/>
  <c r="BM82" i="1"/>
  <c r="CH82" i="1"/>
  <c r="CJ82" i="1"/>
  <c r="AS82" i="1"/>
  <c r="CR82" i="1"/>
  <c r="BA82" i="1"/>
  <c r="CO82" i="1"/>
  <c r="AX82" i="1"/>
  <c r="B82" i="1"/>
  <c r="AQ82" i="1"/>
  <c r="BK82" i="1"/>
  <c r="CA82" i="1"/>
  <c r="CQ82" i="1"/>
  <c r="AO82" i="1"/>
  <c r="BJ82" i="1"/>
  <c r="CF82" i="1"/>
  <c r="AG82" i="1"/>
  <c r="BB82" i="1"/>
  <c r="BX82" i="1"/>
  <c r="CS82" i="1"/>
  <c r="BN82" i="1"/>
  <c r="CN87" i="1"/>
  <c r="BM87" i="1"/>
  <c r="BX87" i="1"/>
  <c r="AH49" i="1"/>
  <c r="CL37" i="1"/>
  <c r="BQ37" i="1"/>
  <c r="AK37" i="1"/>
  <c r="CA37" i="1"/>
  <c r="BK37" i="1"/>
  <c r="AQ37" i="1"/>
  <c r="B37" i="1"/>
  <c r="CS46" i="1"/>
  <c r="CC46" i="1"/>
  <c r="BM46" i="1"/>
  <c r="AW46" i="1"/>
  <c r="AG46" i="1"/>
  <c r="CK37" i="1"/>
  <c r="BI37" i="1"/>
  <c r="AG37" i="1"/>
  <c r="BR37" i="1"/>
  <c r="CC50" i="1"/>
  <c r="AX50" i="1"/>
  <c r="CW69" i="1"/>
  <c r="CG69" i="1"/>
  <c r="BQ69" i="1"/>
  <c r="BA69" i="1"/>
  <c r="AK69" i="1"/>
  <c r="CO60" i="1"/>
  <c r="AM60" i="1"/>
  <c r="BU60" i="1"/>
  <c r="AT60" i="1"/>
  <c r="CM60" i="1"/>
  <c r="BG60" i="1"/>
  <c r="AG60" i="1"/>
  <c r="CJ60" i="1"/>
  <c r="BL60" i="1"/>
  <c r="AR60" i="1"/>
  <c r="BS49" i="1"/>
  <c r="CP49" i="1"/>
  <c r="BO49" i="1"/>
  <c r="AI49" i="1"/>
  <c r="CB49" i="1"/>
  <c r="BB49" i="1"/>
  <c r="CW49" i="1"/>
  <c r="BQ49" i="1"/>
  <c r="AK49" i="1"/>
  <c r="CI60" i="1"/>
  <c r="CQ69" i="1"/>
  <c r="CD87" i="1"/>
  <c r="AX87" i="1"/>
  <c r="AU87" i="1"/>
  <c r="CK87" i="1"/>
  <c r="AH82" i="1"/>
  <c r="CU46" i="1"/>
  <c r="BB46" i="1"/>
  <c r="AX46" i="1"/>
  <c r="BJ46" i="1"/>
  <c r="CF46" i="1"/>
  <c r="AP46" i="1"/>
  <c r="CN82" i="1"/>
  <c r="AW82" i="1"/>
  <c r="BZ82" i="1"/>
  <c r="AJ82" i="1"/>
  <c r="BW82" i="1"/>
  <c r="AM82" i="1"/>
  <c r="BL81" i="1"/>
  <c r="BO81" i="1"/>
  <c r="CP81" i="1"/>
  <c r="BJ81" i="1"/>
  <c r="BI82" i="1"/>
  <c r="CH92" i="1"/>
  <c r="AP82" i="1"/>
  <c r="BT92" i="1"/>
  <c r="CR35" i="1"/>
  <c r="E27" i="1"/>
  <c r="BZ27" i="1"/>
  <c r="AS27" i="1"/>
  <c r="AZ27" i="1"/>
  <c r="BP27" i="1"/>
  <c r="CE27" i="1"/>
  <c r="AT27" i="1"/>
  <c r="BA27" i="1"/>
  <c r="BQ27" i="1"/>
  <c r="AO27" i="1"/>
  <c r="BM27" i="1"/>
  <c r="AJ27" i="1"/>
  <c r="BH27" i="1"/>
  <c r="BI27" i="1"/>
  <c r="AX27" i="1"/>
  <c r="AL27" i="1"/>
  <c r="BD27" i="1"/>
  <c r="CR27" i="1"/>
  <c r="AG27" i="1"/>
  <c r="CG27" i="1"/>
  <c r="BE27" i="1"/>
  <c r="CS27" i="1"/>
  <c r="AE27" i="1"/>
  <c r="BC27" i="1"/>
  <c r="BV27" i="1"/>
  <c r="AU27" i="1"/>
  <c r="BR27" i="1"/>
  <c r="AK27" i="1"/>
  <c r="CB27" i="1"/>
  <c r="E80" i="1"/>
  <c r="CL80" i="1"/>
  <c r="BP80" i="1"/>
  <c r="AP80" i="1"/>
  <c r="AK80" i="1"/>
  <c r="BA80" i="1"/>
  <c r="BQ80" i="1"/>
  <c r="CG80" i="1"/>
  <c r="CW80" i="1"/>
  <c r="AU80" i="1"/>
  <c r="CV80" i="1"/>
  <c r="CA80" i="1"/>
  <c r="BF80" i="1"/>
  <c r="AE80" i="1"/>
  <c r="AS80" i="1"/>
  <c r="BI80" i="1"/>
  <c r="BY80" i="1"/>
  <c r="CO80" i="1"/>
  <c r="CI49" i="1"/>
  <c r="AS87" i="1"/>
  <c r="BX92" i="1"/>
  <c r="E56" i="1"/>
  <c r="BY56" i="1"/>
  <c r="AF56" i="1"/>
  <c r="AV56" i="1"/>
  <c r="BL56" i="1"/>
  <c r="CB56" i="1"/>
  <c r="CR56" i="1"/>
  <c r="AO56" i="1"/>
  <c r="BJ56" i="1"/>
  <c r="CE56" i="1"/>
  <c r="AY87" i="1"/>
  <c r="BF38" i="1"/>
  <c r="CT50" i="1"/>
  <c r="AH50" i="1"/>
  <c r="BX49" i="1"/>
  <c r="AU49" i="1"/>
  <c r="BN49" i="1"/>
  <c r="AR49" i="1"/>
  <c r="CV49" i="1"/>
  <c r="BP49" i="1"/>
  <c r="AO49" i="1"/>
  <c r="BE49" i="1"/>
  <c r="BU49" i="1"/>
  <c r="CK49" i="1"/>
  <c r="AV49" i="1"/>
  <c r="BR49" i="1"/>
  <c r="CM49" i="1"/>
  <c r="AN49" i="1"/>
  <c r="BJ49" i="1"/>
  <c r="CE49" i="1"/>
  <c r="AM49" i="1"/>
  <c r="CD49" i="1"/>
  <c r="CL49" i="1"/>
  <c r="AJ49" i="1"/>
  <c r="CQ49" i="1"/>
  <c r="BV49" i="1"/>
  <c r="CF49" i="1"/>
  <c r="BK49" i="1"/>
  <c r="AG49" i="1"/>
  <c r="AW49" i="1"/>
  <c r="BM49" i="1"/>
  <c r="CC49" i="1"/>
  <c r="CS49" i="1"/>
  <c r="AL49" i="1"/>
  <c r="BS69" i="1"/>
  <c r="AP69" i="1"/>
  <c r="BP69" i="1"/>
  <c r="CL69" i="1"/>
  <c r="AE69" i="1"/>
  <c r="AZ69" i="1"/>
  <c r="CA69" i="1"/>
  <c r="CV69" i="1"/>
  <c r="AE87" i="1"/>
  <c r="E87" i="1"/>
  <c r="AM87" i="1"/>
  <c r="BA87" i="1"/>
  <c r="BO87" i="1"/>
  <c r="CC87" i="1"/>
  <c r="CR87" i="1"/>
  <c r="AN87" i="1"/>
  <c r="BQ87" i="1"/>
  <c r="CS87" i="1"/>
  <c r="BG87" i="1"/>
  <c r="CI87" i="1"/>
  <c r="AW87" i="1"/>
  <c r="BH87" i="1"/>
  <c r="CU87" i="1"/>
  <c r="AQ87" i="1"/>
  <c r="CQ87" i="1"/>
  <c r="CV87" i="1"/>
  <c r="BU87" i="1"/>
  <c r="AZ87" i="1"/>
  <c r="AD87" i="1"/>
  <c r="AT87" i="1"/>
  <c r="BJ87" i="1"/>
  <c r="BZ87" i="1"/>
  <c r="CP87" i="1"/>
  <c r="BC87" i="1"/>
  <c r="CE87" i="1"/>
  <c r="AR87" i="1"/>
  <c r="BT87" i="1"/>
  <c r="CW87" i="1"/>
  <c r="BY87" i="1"/>
  <c r="CJ87" i="1"/>
  <c r="AF87" i="1"/>
  <c r="BS87" i="1"/>
  <c r="CF87" i="1"/>
  <c r="BK87" i="1"/>
  <c r="AO87" i="1"/>
  <c r="AL87" i="1"/>
  <c r="BB87" i="1"/>
  <c r="BR87" i="1"/>
  <c r="CH87" i="1"/>
  <c r="CT49" i="1"/>
  <c r="BF49" i="1"/>
  <c r="BW87" i="1"/>
  <c r="E81" i="1"/>
  <c r="AU81" i="1"/>
  <c r="CK81" i="1"/>
  <c r="AJ81" i="1"/>
  <c r="AP81" i="1"/>
  <c r="BF81" i="1"/>
  <c r="BV81" i="1"/>
  <c r="CL81" i="1"/>
  <c r="AN81" i="1"/>
  <c r="BI81" i="1"/>
  <c r="CE81" i="1"/>
  <c r="AV81" i="1"/>
  <c r="BQ81" i="1"/>
  <c r="CM81" i="1"/>
  <c r="BU81" i="1"/>
  <c r="AE81" i="1"/>
  <c r="BP81" i="1"/>
  <c r="AH81" i="1"/>
  <c r="AX81" i="1"/>
  <c r="BN81" i="1"/>
  <c r="CD81" i="1"/>
  <c r="CT81" i="1"/>
  <c r="AY81" i="1"/>
  <c r="BT81" i="1"/>
  <c r="CO81" i="1"/>
  <c r="AK81" i="1"/>
  <c r="BG81" i="1"/>
  <c r="CB81" i="1"/>
  <c r="CW81" i="1"/>
  <c r="CQ81" i="1"/>
  <c r="AZ81" i="1"/>
  <c r="AI87" i="1"/>
  <c r="CO87" i="1"/>
  <c r="AK87" i="1"/>
  <c r="AV87" i="1"/>
  <c r="BM37" i="1"/>
  <c r="CT37" i="1"/>
  <c r="CB37" i="1"/>
  <c r="AV37" i="1"/>
  <c r="CI37" i="1"/>
  <c r="BS37" i="1"/>
  <c r="AY37" i="1"/>
  <c r="AI37" i="1"/>
  <c r="CK46" i="1"/>
  <c r="BU46" i="1"/>
  <c r="BE46" i="1"/>
  <c r="AO46" i="1"/>
  <c r="CV37" i="1"/>
  <c r="BX37" i="1"/>
  <c r="AT37" i="1"/>
  <c r="AX37" i="1"/>
  <c r="CJ37" i="1"/>
  <c r="AM50" i="1"/>
  <c r="CD50" i="1"/>
  <c r="CO69" i="1"/>
  <c r="BY69" i="1"/>
  <c r="BI69" i="1"/>
  <c r="AS69" i="1"/>
  <c r="BJ37" i="1"/>
  <c r="BI60" i="1"/>
  <c r="CK60" i="1"/>
  <c r="BJ60" i="1"/>
  <c r="AD60" i="1"/>
  <c r="BW60" i="1"/>
  <c r="AW60" i="1"/>
  <c r="CR60" i="1"/>
  <c r="BX60" i="1"/>
  <c r="BD60" i="1"/>
  <c r="AF60" i="1"/>
  <c r="AX49" i="1"/>
  <c r="BZ49" i="1"/>
  <c r="AY49" i="1"/>
  <c r="CR49" i="1"/>
  <c r="BL49" i="1"/>
  <c r="AF49" i="1"/>
  <c r="CG49" i="1"/>
  <c r="BA49" i="1"/>
  <c r="BV69" i="1"/>
  <c r="E69" i="1"/>
  <c r="CT87" i="1"/>
  <c r="BN87" i="1"/>
  <c r="AH87" i="1"/>
  <c r="BP87" i="1"/>
  <c r="BK81" i="1"/>
  <c r="BY82" i="1"/>
  <c r="AT46" i="1"/>
  <c r="CN46" i="1"/>
  <c r="CI46" i="1"/>
  <c r="CM46" i="1"/>
  <c r="AH46" i="1"/>
  <c r="BK46" i="1"/>
  <c r="BR82" i="1"/>
  <c r="CV82" i="1"/>
  <c r="BE82" i="1"/>
  <c r="CM82" i="1"/>
  <c r="BG82" i="1"/>
  <c r="CJ46" i="1"/>
  <c r="CG81" i="1"/>
  <c r="AQ81" i="1"/>
  <c r="CJ81" i="1"/>
  <c r="AS81" i="1"/>
  <c r="BZ81" i="1"/>
  <c r="AT81" i="1"/>
  <c r="CA81" i="1"/>
  <c r="CG82" i="1"/>
  <c r="AH35" i="1"/>
  <c r="BB35" i="1"/>
  <c r="BV35" i="1"/>
  <c r="CM35" i="1"/>
  <c r="AR35" i="1"/>
  <c r="BK35" i="1"/>
  <c r="CD35" i="1"/>
  <c r="AF35" i="1"/>
  <c r="BR35" i="1"/>
  <c r="AP35" i="1"/>
  <c r="CB35" i="1"/>
  <c r="AZ35" i="1"/>
  <c r="CL35" i="1"/>
  <c r="B35" i="1"/>
  <c r="BH35" i="1"/>
  <c r="CT35" i="1"/>
  <c r="BN35" i="1"/>
  <c r="AE35" i="1"/>
  <c r="BP35" i="1"/>
  <c r="AU35" i="1"/>
  <c r="CF35" i="1"/>
  <c r="AV35" i="1"/>
  <c r="CI35" i="1"/>
  <c r="BD87" i="1"/>
  <c r="E92" i="1"/>
  <c r="BP92" i="1"/>
  <c r="BH92" i="1"/>
  <c r="CN92" i="1"/>
  <c r="CB92" i="1"/>
  <c r="AV92" i="1"/>
  <c r="CP92" i="1"/>
  <c r="BJ92" i="1"/>
  <c r="AD92" i="1"/>
  <c r="BV92" i="1"/>
  <c r="AP92" i="1"/>
  <c r="AO92" i="1"/>
  <c r="BE92" i="1"/>
  <c r="BU92" i="1"/>
  <c r="CK92" i="1"/>
  <c r="AQ92" i="1"/>
  <c r="BG92" i="1"/>
  <c r="BW92" i="1"/>
  <c r="CM92" i="1"/>
  <c r="CF92" i="1"/>
  <c r="CR92" i="1"/>
  <c r="BL92" i="1"/>
  <c r="AF92" i="1"/>
  <c r="BZ92" i="1"/>
  <c r="AT92" i="1"/>
  <c r="CL92" i="1"/>
  <c r="BF92" i="1"/>
  <c r="AG92" i="1"/>
  <c r="AW92" i="1"/>
  <c r="BM92" i="1"/>
  <c r="CC92" i="1"/>
  <c r="CS92" i="1"/>
  <c r="AI92" i="1"/>
  <c r="AY92" i="1"/>
  <c r="BO92" i="1"/>
  <c r="CE92" i="1"/>
  <c r="CU92" i="1"/>
  <c r="AP49" i="1"/>
  <c r="AE49" i="1"/>
  <c r="E88" i="1"/>
  <c r="BZ88" i="1"/>
  <c r="AJ88" i="1"/>
  <c r="AM88" i="1"/>
  <c r="BC88" i="1"/>
  <c r="BS88" i="1"/>
  <c r="CM88" i="1"/>
  <c r="AN88" i="1"/>
  <c r="BI88" i="1"/>
  <c r="CD88" i="1"/>
  <c r="AF88" i="1"/>
  <c r="BA88" i="1"/>
  <c r="BV88" i="1"/>
  <c r="CR88" i="1"/>
  <c r="CP88" i="1"/>
  <c r="AZ88" i="1"/>
  <c r="CV88" i="1"/>
  <c r="BE88" i="1"/>
  <c r="AE88" i="1"/>
  <c r="AU88" i="1"/>
  <c r="BK88" i="1"/>
  <c r="CA88" i="1"/>
  <c r="CU88" i="1"/>
  <c r="AX88" i="1"/>
  <c r="BT88" i="1"/>
  <c r="CO88" i="1"/>
  <c r="AP88" i="1"/>
  <c r="BL88" i="1"/>
  <c r="CG88" i="1"/>
  <c r="BU88" i="1"/>
  <c r="AD88" i="1"/>
  <c r="AR92" i="1"/>
  <c r="BL87" i="1"/>
  <c r="CB87" i="1"/>
  <c r="CM87" i="1"/>
  <c r="AG87" i="1"/>
  <c r="AZ92" i="1"/>
  <c r="BF91" i="1"/>
  <c r="BZ91" i="1"/>
  <c r="CT91" i="1"/>
  <c r="AN27" i="1"/>
  <c r="BL27" i="1"/>
  <c r="BY27" i="1"/>
  <c r="BW27" i="1"/>
  <c r="AD27" i="1"/>
  <c r="BB27" i="1"/>
  <c r="B27" i="1"/>
  <c r="BX27" i="1"/>
  <c r="BG27" i="1"/>
  <c r="CU27" i="1"/>
  <c r="CI27" i="1"/>
  <c r="AI27" i="1"/>
  <c r="AI80" i="1"/>
  <c r="AQ80" i="1"/>
  <c r="AY80" i="1"/>
  <c r="BG80" i="1"/>
  <c r="BN80" i="1"/>
  <c r="BT80" i="1"/>
  <c r="CB80" i="1"/>
  <c r="CI80" i="1"/>
  <c r="CP80" i="1"/>
  <c r="AF80" i="1"/>
  <c r="AM80" i="1"/>
  <c r="AV80" i="1"/>
  <c r="BC80" i="1"/>
  <c r="BJ80" i="1"/>
  <c r="BR80" i="1"/>
  <c r="BX80" i="1"/>
  <c r="CE80" i="1"/>
  <c r="CM80" i="1"/>
  <c r="CT80" i="1"/>
  <c r="AD80" i="1"/>
  <c r="AR80" i="1"/>
  <c r="BH80" i="1"/>
  <c r="BW80" i="1"/>
  <c r="CJ80" i="1"/>
  <c r="AL80" i="1"/>
  <c r="BB80" i="1"/>
  <c r="BO80" i="1"/>
  <c r="CD80" i="1"/>
  <c r="CR80" i="1"/>
  <c r="AN80" i="1"/>
  <c r="BS80" i="1"/>
  <c r="CU80" i="1"/>
  <c r="AX80" i="1"/>
  <c r="BZ80" i="1"/>
  <c r="B80" i="1"/>
  <c r="BD80" i="1"/>
  <c r="CH80" i="1"/>
  <c r="AH80" i="1"/>
  <c r="BL80" i="1"/>
  <c r="CN80" i="1"/>
  <c r="BW46" i="1"/>
  <c r="E100" i="1"/>
  <c r="AZ100" i="1"/>
  <c r="CJ100" i="1"/>
  <c r="BP100" i="1"/>
  <c r="AJ100" i="1"/>
  <c r="AL91" i="1"/>
  <c r="AR91" i="1"/>
  <c r="BN91" i="1"/>
  <c r="AW36" i="1"/>
  <c r="BY36" i="1"/>
  <c r="CW36" i="1"/>
  <c r="BD36" i="1"/>
  <c r="BT36" i="1"/>
  <c r="CC36" i="1"/>
  <c r="AI36" i="1"/>
  <c r="CR36" i="1"/>
  <c r="AD37" i="1"/>
  <c r="E37" i="1"/>
  <c r="AF69" i="1"/>
  <c r="AM69" i="1"/>
  <c r="AT69" i="1"/>
  <c r="BB69" i="1"/>
  <c r="BH69" i="1"/>
  <c r="BO69" i="1"/>
  <c r="BX69" i="1"/>
  <c r="CE69" i="1"/>
  <c r="CM69" i="1"/>
  <c r="CT69" i="1"/>
  <c r="AI69" i="1"/>
  <c r="AQ69" i="1"/>
  <c r="AX69" i="1"/>
  <c r="BD69" i="1"/>
  <c r="BL69" i="1"/>
  <c r="BT69" i="1"/>
  <c r="CB69" i="1"/>
  <c r="CI69" i="1"/>
  <c r="CP69" i="1"/>
  <c r="AL69" i="1"/>
  <c r="AY69" i="1"/>
  <c r="BN69" i="1"/>
  <c r="CD69" i="1"/>
  <c r="CR69" i="1"/>
  <c r="AD69" i="1"/>
  <c r="AR69" i="1"/>
  <c r="BG69" i="1"/>
  <c r="BW69" i="1"/>
  <c r="CJ69" i="1"/>
  <c r="AH69" i="1"/>
  <c r="BJ69" i="1"/>
  <c r="CN69" i="1"/>
  <c r="AN69" i="1"/>
  <c r="BR69" i="1"/>
  <c r="CU69" i="1"/>
  <c r="AV69" i="1"/>
  <c r="BZ69" i="1"/>
  <c r="B69" i="1"/>
  <c r="BC69" i="1"/>
  <c r="CH69" i="1"/>
  <c r="BL36" i="1"/>
  <c r="AE60" i="1"/>
  <c r="AH60" i="1"/>
  <c r="BA60" i="1"/>
  <c r="BQ60" i="1"/>
  <c r="CL60" i="1"/>
  <c r="AP60" i="1"/>
  <c r="BK60" i="1"/>
  <c r="CA60" i="1"/>
  <c r="CT60" i="1"/>
  <c r="AU60" i="1"/>
  <c r="CG60" i="1"/>
  <c r="BN60" i="1"/>
  <c r="CQ60" i="1"/>
  <c r="AK60" i="1"/>
  <c r="BC60" i="1"/>
  <c r="BY60" i="1"/>
  <c r="AW88" i="1"/>
  <c r="BR88" i="1"/>
  <c r="CN88" i="1"/>
  <c r="AL88" i="1"/>
  <c r="BH88" i="1"/>
  <c r="CC88" i="1"/>
  <c r="BB88" i="1"/>
  <c r="CS88" i="1"/>
  <c r="BM88" i="1"/>
  <c r="AG88" i="1"/>
  <c r="BX88" i="1"/>
  <c r="AR88" i="1"/>
  <c r="CH88" i="1"/>
  <c r="AM81" i="1"/>
  <c r="BH81" i="1"/>
  <c r="CC81" i="1"/>
  <c r="AW81" i="1"/>
  <c r="BS81" i="1"/>
  <c r="CN81" i="1"/>
  <c r="BC81" i="1"/>
  <c r="CS81" i="1"/>
  <c r="AG81" i="1"/>
  <c r="BX81" i="1"/>
  <c r="BM81" i="1"/>
  <c r="CI81" i="1"/>
  <c r="AR81" i="1"/>
  <c r="AS56" i="1"/>
  <c r="BN56" i="1"/>
  <c r="CD56" i="1"/>
  <c r="CW56" i="1"/>
  <c r="AK56" i="1"/>
  <c r="BC56" i="1"/>
  <c r="BS56" i="1"/>
  <c r="CO56" i="1"/>
  <c r="BQ56" i="1"/>
  <c r="AX56" i="1"/>
  <c r="CI56" i="1"/>
  <c r="AM56" i="1"/>
  <c r="BF56" i="1"/>
  <c r="CA56" i="1"/>
  <c r="CT56" i="1"/>
  <c r="BH100" i="1"/>
  <c r="AE25" i="1"/>
  <c r="AI25" i="1"/>
  <c r="CC25" i="1"/>
  <c r="AK25" i="1"/>
  <c r="AO25" i="1"/>
  <c r="CI25" i="1"/>
  <c r="AQ25" i="1"/>
  <c r="AF25" i="1"/>
  <c r="BZ25" i="1"/>
  <c r="CD25" i="1"/>
  <c r="AL25" i="1"/>
  <c r="CF25" i="1"/>
  <c r="CJ25" i="1"/>
  <c r="AR25" i="1"/>
  <c r="CL25" i="1"/>
  <c r="AD25" i="1"/>
  <c r="CB25" i="1"/>
  <c r="AN25" i="1"/>
  <c r="AP25" i="1"/>
  <c r="CM25" i="1"/>
  <c r="BB25" i="1"/>
  <c r="BF25" i="1"/>
  <c r="AX25" i="1"/>
  <c r="BH25" i="1"/>
  <c r="BL25" i="1"/>
  <c r="CT25" i="1"/>
  <c r="BN25" i="1"/>
  <c r="BR25" i="1"/>
  <c r="BX25" i="1"/>
  <c r="AG25" i="1"/>
  <c r="CE25" i="1"/>
  <c r="CG25" i="1"/>
  <c r="AS25" i="1"/>
  <c r="CN25" i="1"/>
  <c r="BC25" i="1"/>
  <c r="BG25" i="1"/>
  <c r="CA25" i="1"/>
  <c r="CK25" i="1"/>
  <c r="CQ25" i="1"/>
  <c r="AW25" i="1"/>
  <c r="BI25" i="1"/>
  <c r="CR25" i="1"/>
  <c r="CW25" i="1"/>
  <c r="BS25" i="1"/>
  <c r="B25" i="1"/>
  <c r="BY25" i="1"/>
  <c r="AJ25" i="1"/>
  <c r="AT25" i="1"/>
  <c r="BD25" i="1"/>
  <c r="AY25" i="1"/>
  <c r="BJ25" i="1"/>
  <c r="CS25" i="1"/>
  <c r="BO25" i="1"/>
  <c r="BT25" i="1"/>
  <c r="AM25" i="1"/>
  <c r="AU25" i="1"/>
  <c r="BE25" i="1"/>
  <c r="AZ25" i="1"/>
  <c r="BK25" i="1"/>
  <c r="CU25" i="1"/>
  <c r="BP25" i="1"/>
  <c r="BU25" i="1"/>
  <c r="AH25" i="1"/>
  <c r="CH25" i="1"/>
  <c r="CO25" i="1"/>
  <c r="AV25" i="1"/>
  <c r="BA25" i="1"/>
  <c r="BM25" i="1"/>
  <c r="CV25" i="1"/>
  <c r="BQ25" i="1"/>
  <c r="BW25" i="1"/>
  <c r="BV25" i="1"/>
  <c r="CP25" i="1"/>
  <c r="AG28" i="1"/>
  <c r="CA28" i="1"/>
  <c r="CE28" i="1"/>
  <c r="AM28" i="1"/>
  <c r="CG28" i="1"/>
  <c r="CK28" i="1"/>
  <c r="AS28" i="1"/>
  <c r="CM28" i="1"/>
  <c r="CQ28" i="1"/>
  <c r="BE28" i="1"/>
  <c r="AW28" i="1"/>
  <c r="BI28" i="1"/>
  <c r="BM28" i="1"/>
  <c r="CU28" i="1"/>
  <c r="BQ28" i="1"/>
  <c r="BU28" i="1"/>
  <c r="AD28" i="1"/>
  <c r="AH28" i="1"/>
  <c r="CB28" i="1"/>
  <c r="AJ28" i="1"/>
  <c r="AN28" i="1"/>
  <c r="CH28" i="1"/>
  <c r="AP28" i="1"/>
  <c r="AT28" i="1"/>
  <c r="CN28" i="1"/>
  <c r="BB28" i="1"/>
  <c r="BF28" i="1"/>
  <c r="AX28" i="1"/>
  <c r="BJ28" i="1"/>
  <c r="CR28" i="1"/>
  <c r="BN28" i="1"/>
  <c r="BR28" i="1"/>
  <c r="B28" i="1"/>
  <c r="AF28" i="1"/>
  <c r="CD28" i="1"/>
  <c r="CF28" i="1"/>
  <c r="AR28" i="1"/>
  <c r="CP28" i="1"/>
  <c r="AV28" i="1"/>
  <c r="BL28" i="1"/>
  <c r="BP28" i="1"/>
  <c r="BY28" i="1"/>
  <c r="AI28" i="1"/>
  <c r="AK28" i="1"/>
  <c r="CI28" i="1"/>
  <c r="AU28" i="1"/>
  <c r="BC28" i="1"/>
  <c r="AY28" i="1"/>
  <c r="CS28" i="1"/>
  <c r="BS28" i="1"/>
  <c r="CC28" i="1"/>
  <c r="AQ28" i="1"/>
  <c r="BG28" i="1"/>
  <c r="BO28" i="1"/>
  <c r="AL28" i="1"/>
  <c r="CL28" i="1"/>
  <c r="BH28" i="1"/>
  <c r="BT28" i="1"/>
  <c r="BX28" i="1"/>
  <c r="BW28" i="1"/>
  <c r="BV28" i="1"/>
  <c r="AE28" i="1"/>
  <c r="AO28" i="1"/>
  <c r="CO28" i="1"/>
  <c r="BK28" i="1"/>
  <c r="BZ28" i="1"/>
  <c r="CJ28" i="1"/>
  <c r="BD28" i="1"/>
  <c r="CT28" i="1"/>
  <c r="CK27" i="1"/>
  <c r="AF30" i="1"/>
  <c r="BZ30" i="1"/>
  <c r="CD30" i="1"/>
  <c r="AL30" i="1"/>
  <c r="CF30" i="1"/>
  <c r="CJ30" i="1"/>
  <c r="AR30" i="1"/>
  <c r="CL30" i="1"/>
  <c r="CP30" i="1"/>
  <c r="BD30" i="1"/>
  <c r="AV30" i="1"/>
  <c r="BA30" i="1"/>
  <c r="BK30" i="1"/>
  <c r="CS30" i="1"/>
  <c r="BN30" i="1"/>
  <c r="BR30" i="1"/>
  <c r="B30" i="1"/>
  <c r="AG30" i="1"/>
  <c r="CA30" i="1"/>
  <c r="CE30" i="1"/>
  <c r="AM30" i="1"/>
  <c r="CG30" i="1"/>
  <c r="CK30" i="1"/>
  <c r="AS30" i="1"/>
  <c r="CM30" i="1"/>
  <c r="CQ30" i="1"/>
  <c r="BE30" i="1"/>
  <c r="AW30" i="1"/>
  <c r="BH30" i="1"/>
  <c r="BL30" i="1"/>
  <c r="CT30" i="1"/>
  <c r="BO30" i="1"/>
  <c r="BS30" i="1"/>
  <c r="AI30" i="1"/>
  <c r="AK30" i="1"/>
  <c r="CI30" i="1"/>
  <c r="AU30" i="1"/>
  <c r="BC30" i="1"/>
  <c r="AY30" i="1"/>
  <c r="CR30" i="1"/>
  <c r="BQ30" i="1"/>
  <c r="BX30" i="1"/>
  <c r="AD30" i="1"/>
  <c r="CB30" i="1"/>
  <c r="AN30" i="1"/>
  <c r="AP30" i="1"/>
  <c r="CN30" i="1"/>
  <c r="BF30" i="1"/>
  <c r="BI30" i="1"/>
  <c r="CU30" i="1"/>
  <c r="BT30" i="1"/>
  <c r="AJ30" i="1"/>
  <c r="AT30" i="1"/>
  <c r="AX30" i="1"/>
  <c r="BP30" i="1"/>
  <c r="BW30" i="1"/>
  <c r="BV30" i="1"/>
  <c r="AE30" i="1"/>
  <c r="AO30" i="1"/>
  <c r="CO30" i="1"/>
  <c r="BJ30" i="1"/>
  <c r="BU30" i="1"/>
  <c r="BY30" i="1"/>
  <c r="AH30" i="1"/>
  <c r="CH30" i="1"/>
  <c r="BB30" i="1"/>
  <c r="BM30" i="1"/>
  <c r="CC30" i="1"/>
  <c r="AQ30" i="1"/>
  <c r="BG30" i="1"/>
  <c r="CV30" i="1"/>
  <c r="BL210" i="1"/>
  <c r="P230" i="1" s="1"/>
  <c r="BY210" i="1"/>
  <c r="Q231" i="1" s="1"/>
  <c r="AS181" i="1"/>
  <c r="O184" i="1" s="1"/>
  <c r="BW210" i="1"/>
  <c r="O231" i="1" s="1"/>
  <c r="BE210" i="1"/>
  <c r="O228" i="1" s="1"/>
  <c r="AR181" i="1"/>
  <c r="N184" i="1" s="1"/>
  <c r="BA174" i="1"/>
  <c r="BQ210" i="1"/>
  <c r="O229" i="1" s="1"/>
  <c r="AY181" i="1"/>
  <c r="O185" i="1" s="1"/>
  <c r="AF181" i="1"/>
  <c r="N182" i="1" s="1"/>
  <c r="AM181" i="1"/>
  <c r="O183" i="1" s="1"/>
  <c r="BS157" i="1"/>
  <c r="BW118" i="1"/>
  <c r="V107" i="1" s="1"/>
  <c r="AH130" i="1"/>
  <c r="AD68" i="1"/>
  <c r="AH68" i="1"/>
  <c r="AL68" i="1"/>
  <c r="AP68" i="1"/>
  <c r="AT68" i="1"/>
  <c r="AX68" i="1"/>
  <c r="BB68" i="1"/>
  <c r="BF68" i="1"/>
  <c r="BJ68" i="1"/>
  <c r="BN68" i="1"/>
  <c r="BR68" i="1"/>
  <c r="BV68" i="1"/>
  <c r="BZ68" i="1"/>
  <c r="CD68" i="1"/>
  <c r="CH68" i="1"/>
  <c r="CL68" i="1"/>
  <c r="AG68" i="1"/>
  <c r="AM68" i="1"/>
  <c r="AR68" i="1"/>
  <c r="AW68" i="1"/>
  <c r="BC68" i="1"/>
  <c r="BH68" i="1"/>
  <c r="BM68" i="1"/>
  <c r="BS68" i="1"/>
  <c r="BX68" i="1"/>
  <c r="CC68" i="1"/>
  <c r="CI68" i="1"/>
  <c r="CN68" i="1"/>
  <c r="CR68" i="1"/>
  <c r="CV68" i="1"/>
  <c r="AF68" i="1"/>
  <c r="AN68" i="1"/>
  <c r="AU68" i="1"/>
  <c r="BA68" i="1"/>
  <c r="BI68" i="1"/>
  <c r="BP68" i="1"/>
  <c r="BW68" i="1"/>
  <c r="CE68" i="1"/>
  <c r="CK68" i="1"/>
  <c r="CQ68" i="1"/>
  <c r="CW68" i="1"/>
  <c r="B68" i="1"/>
  <c r="AJ68" i="1"/>
  <c r="AS68" i="1"/>
  <c r="BD68" i="1"/>
  <c r="BL68" i="1"/>
  <c r="BU68" i="1"/>
  <c r="CF68" i="1"/>
  <c r="CO68" i="1"/>
  <c r="CU68" i="1"/>
  <c r="AE68" i="1"/>
  <c r="AO68" i="1"/>
  <c r="AY68" i="1"/>
  <c r="BG68" i="1"/>
  <c r="BQ68" i="1"/>
  <c r="CA68" i="1"/>
  <c r="CJ68" i="1"/>
  <c r="CS68" i="1"/>
  <c r="AQ68" i="1"/>
  <c r="BK68" i="1"/>
  <c r="CB68" i="1"/>
  <c r="CT68" i="1"/>
  <c r="AV68" i="1"/>
  <c r="BO68" i="1"/>
  <c r="CG68" i="1"/>
  <c r="AI68" i="1"/>
  <c r="AZ68" i="1"/>
  <c r="BT68" i="1"/>
  <c r="CM68" i="1"/>
  <c r="AK68" i="1"/>
  <c r="BE68" i="1"/>
  <c r="BY68" i="1"/>
  <c r="CP68" i="1"/>
  <c r="AI129" i="1"/>
  <c r="AZ129" i="1"/>
  <c r="BG139" i="1"/>
  <c r="BX139" i="1"/>
  <c r="CQ153" i="1"/>
  <c r="CV153" i="1"/>
  <c r="BM158" i="1"/>
  <c r="BR158" i="1"/>
  <c r="AD99" i="1"/>
  <c r="AH99" i="1"/>
  <c r="AL99" i="1"/>
  <c r="AP99" i="1"/>
  <c r="AT99" i="1"/>
  <c r="AX99" i="1"/>
  <c r="BB99" i="1"/>
  <c r="BF99" i="1"/>
  <c r="BJ99" i="1"/>
  <c r="BN99" i="1"/>
  <c r="BR99" i="1"/>
  <c r="BV99" i="1"/>
  <c r="BZ99" i="1"/>
  <c r="CD99" i="1"/>
  <c r="CH99" i="1"/>
  <c r="CL99" i="1"/>
  <c r="CP99" i="1"/>
  <c r="CT99" i="1"/>
  <c r="AF99" i="1"/>
  <c r="AJ99" i="1"/>
  <c r="AN99" i="1"/>
  <c r="AR99" i="1"/>
  <c r="AV99" i="1"/>
  <c r="AZ99" i="1"/>
  <c r="BD99" i="1"/>
  <c r="BH99" i="1"/>
  <c r="BL99" i="1"/>
  <c r="BP99" i="1"/>
  <c r="BT99" i="1"/>
  <c r="BX99" i="1"/>
  <c r="CB99" i="1"/>
  <c r="CF99" i="1"/>
  <c r="CJ99" i="1"/>
  <c r="CN99" i="1"/>
  <c r="CR99" i="1"/>
  <c r="CV99" i="1"/>
  <c r="AE99" i="1"/>
  <c r="AM99" i="1"/>
  <c r="AU99" i="1"/>
  <c r="BC99" i="1"/>
  <c r="BK99" i="1"/>
  <c r="BS99" i="1"/>
  <c r="CA99" i="1"/>
  <c r="CI99" i="1"/>
  <c r="CQ99" i="1"/>
  <c r="AG99" i="1"/>
  <c r="AO99" i="1"/>
  <c r="AW99" i="1"/>
  <c r="BE99" i="1"/>
  <c r="BM99" i="1"/>
  <c r="BU99" i="1"/>
  <c r="CC99" i="1"/>
  <c r="CK99" i="1"/>
  <c r="CS99" i="1"/>
  <c r="B99" i="1"/>
  <c r="AI99" i="1"/>
  <c r="AQ99" i="1"/>
  <c r="AY99" i="1"/>
  <c r="BG99" i="1"/>
  <c r="BO99" i="1"/>
  <c r="BW99" i="1"/>
  <c r="CE99" i="1"/>
  <c r="CM99" i="1"/>
  <c r="CU99" i="1"/>
  <c r="AK99" i="1"/>
  <c r="AS99" i="1"/>
  <c r="BA99" i="1"/>
  <c r="BI99" i="1"/>
  <c r="BQ99" i="1"/>
  <c r="BY99" i="1"/>
  <c r="CG99" i="1"/>
  <c r="CO99" i="1"/>
  <c r="CW99" i="1"/>
  <c r="CV50" i="1"/>
  <c r="BJ210" i="1"/>
  <c r="N230" i="1" s="1"/>
  <c r="BM194" i="1"/>
  <c r="BX194" i="1"/>
  <c r="AI203" i="1"/>
  <c r="AN203" i="1"/>
  <c r="AU207" i="1"/>
  <c r="AZ207" i="1"/>
  <c r="BZ118" i="1"/>
  <c r="D114" i="1" s="1"/>
  <c r="AR118" i="1"/>
  <c r="U113" i="1" s="1"/>
  <c r="AM118" i="1"/>
  <c r="G113" i="1" s="1"/>
  <c r="AD118" i="1"/>
  <c r="D112" i="1" s="1"/>
  <c r="CT118" i="1"/>
  <c r="U109" i="1" s="1"/>
  <c r="CO118" i="1"/>
  <c r="G109" i="1" s="1"/>
  <c r="BH118" i="1"/>
  <c r="D108" i="1" s="1"/>
  <c r="BE118" i="1"/>
  <c r="G107" i="1" s="1"/>
  <c r="AK118" i="1"/>
  <c r="E113" i="1" s="1"/>
  <c r="CM118" i="1"/>
  <c r="E109" i="1" s="1"/>
  <c r="BC118" i="1"/>
  <c r="E107" i="1" s="1"/>
  <c r="AD70" i="1"/>
  <c r="AH70" i="1"/>
  <c r="AL70" i="1"/>
  <c r="AP70" i="1"/>
  <c r="AT70" i="1"/>
  <c r="AX70" i="1"/>
  <c r="BB70" i="1"/>
  <c r="BF70" i="1"/>
  <c r="BJ70" i="1"/>
  <c r="BN70" i="1"/>
  <c r="BR70" i="1"/>
  <c r="BV70" i="1"/>
  <c r="BZ70" i="1"/>
  <c r="CD70" i="1"/>
  <c r="CH70" i="1"/>
  <c r="CL70" i="1"/>
  <c r="CP70" i="1"/>
  <c r="CT70" i="1"/>
  <c r="B70" i="1"/>
  <c r="AF70" i="1"/>
  <c r="AK70" i="1"/>
  <c r="AQ70" i="1"/>
  <c r="AV70" i="1"/>
  <c r="BA70" i="1"/>
  <c r="BG70" i="1"/>
  <c r="BL70" i="1"/>
  <c r="BQ70" i="1"/>
  <c r="BW70" i="1"/>
  <c r="CB70" i="1"/>
  <c r="CG70" i="1"/>
  <c r="CM70" i="1"/>
  <c r="CR70" i="1"/>
  <c r="CW70" i="1"/>
  <c r="AE70" i="1"/>
  <c r="AM70" i="1"/>
  <c r="AS70" i="1"/>
  <c r="AZ70" i="1"/>
  <c r="BH70" i="1"/>
  <c r="BO70" i="1"/>
  <c r="BU70" i="1"/>
  <c r="CC70" i="1"/>
  <c r="CJ70" i="1"/>
  <c r="CQ70" i="1"/>
  <c r="AI70" i="1"/>
  <c r="AO70" i="1"/>
  <c r="AW70" i="1"/>
  <c r="BD70" i="1"/>
  <c r="BK70" i="1"/>
  <c r="BS70" i="1"/>
  <c r="BY70" i="1"/>
  <c r="CF70" i="1"/>
  <c r="CN70" i="1"/>
  <c r="CU70" i="1"/>
  <c r="AR70" i="1"/>
  <c r="BE70" i="1"/>
  <c r="BT70" i="1"/>
  <c r="CI70" i="1"/>
  <c r="CV70" i="1"/>
  <c r="AG70" i="1"/>
  <c r="AU70" i="1"/>
  <c r="BI70" i="1"/>
  <c r="BX70" i="1"/>
  <c r="CK70" i="1"/>
  <c r="AJ70" i="1"/>
  <c r="AY70" i="1"/>
  <c r="BM70" i="1"/>
  <c r="CA70" i="1"/>
  <c r="CO70" i="1"/>
  <c r="AN70" i="1"/>
  <c r="BC70" i="1"/>
  <c r="BP70" i="1"/>
  <c r="CE70" i="1"/>
  <c r="CS70" i="1"/>
  <c r="AN124" i="1"/>
  <c r="AU124" i="1"/>
  <c r="CD132" i="1"/>
  <c r="CK132" i="1"/>
  <c r="BF140" i="1"/>
  <c r="BY140" i="1"/>
  <c r="AN144" i="1"/>
  <c r="AU144" i="1"/>
  <c r="CP156" i="1"/>
  <c r="CW156" i="1"/>
  <c r="AH163" i="1"/>
  <c r="AO163" i="1"/>
  <c r="AO191" i="1"/>
  <c r="AH191" i="1"/>
  <c r="CJ27" i="1"/>
  <c r="CQ27" i="1"/>
  <c r="BG37" i="1"/>
  <c r="AD29" i="1"/>
  <c r="AH29" i="1"/>
  <c r="CB29" i="1"/>
  <c r="AJ29" i="1"/>
  <c r="AN29" i="1"/>
  <c r="CH29" i="1"/>
  <c r="AP29" i="1"/>
  <c r="AT29" i="1"/>
  <c r="CN29" i="1"/>
  <c r="BB29" i="1"/>
  <c r="BF29" i="1"/>
  <c r="AX29" i="1"/>
  <c r="BH29" i="1"/>
  <c r="BL29" i="1"/>
  <c r="CT29" i="1"/>
  <c r="BN29" i="1"/>
  <c r="BR29" i="1"/>
  <c r="B29" i="1"/>
  <c r="BX29" i="1"/>
  <c r="BV29" i="1"/>
  <c r="AF29" i="1"/>
  <c r="BZ29" i="1"/>
  <c r="CD29" i="1"/>
  <c r="AL29" i="1"/>
  <c r="CF29" i="1"/>
  <c r="CJ29" i="1"/>
  <c r="AR29" i="1"/>
  <c r="CL29" i="1"/>
  <c r="CP29" i="1"/>
  <c r="BD29" i="1"/>
  <c r="AV29" i="1"/>
  <c r="AZ29" i="1"/>
  <c r="BJ29" i="1"/>
  <c r="CR29" i="1"/>
  <c r="CV29" i="1"/>
  <c r="BP29" i="1"/>
  <c r="BT29" i="1"/>
  <c r="BY29" i="1"/>
  <c r="BW29" i="1"/>
  <c r="AG29" i="1"/>
  <c r="CA29" i="1"/>
  <c r="CE29" i="1"/>
  <c r="AM29" i="1"/>
  <c r="CG29" i="1"/>
  <c r="CK29" i="1"/>
  <c r="AS29" i="1"/>
  <c r="CM29" i="1"/>
  <c r="CQ29" i="1"/>
  <c r="BE29" i="1"/>
  <c r="AW29" i="1"/>
  <c r="BA29" i="1"/>
  <c r="BK29" i="1"/>
  <c r="CS29" i="1"/>
  <c r="CW29" i="1"/>
  <c r="BQ29" i="1"/>
  <c r="BU29" i="1"/>
  <c r="AE29" i="1"/>
  <c r="AI29" i="1"/>
  <c r="CC29" i="1"/>
  <c r="AK29" i="1"/>
  <c r="AO29" i="1"/>
  <c r="CI29" i="1"/>
  <c r="AQ29" i="1"/>
  <c r="AU29" i="1"/>
  <c r="CO29" i="1"/>
  <c r="BC29" i="1"/>
  <c r="BG29" i="1"/>
  <c r="AY29" i="1"/>
  <c r="BI29" i="1"/>
  <c r="BM29" i="1"/>
  <c r="CU29" i="1"/>
  <c r="BO29" i="1"/>
  <c r="BS29" i="1"/>
  <c r="AR50" i="1"/>
  <c r="BM50" i="1"/>
  <c r="CI50" i="1"/>
  <c r="CP50" i="1"/>
  <c r="BZ50" i="1"/>
  <c r="BJ50" i="1"/>
  <c r="AT50" i="1"/>
  <c r="AF48" i="1"/>
  <c r="AJ48" i="1"/>
  <c r="AN48" i="1"/>
  <c r="AR48" i="1"/>
  <c r="AV48" i="1"/>
  <c r="AZ48" i="1"/>
  <c r="BD48" i="1"/>
  <c r="BH48" i="1"/>
  <c r="BL48" i="1"/>
  <c r="BP48" i="1"/>
  <c r="BT48" i="1"/>
  <c r="BX48" i="1"/>
  <c r="CB48" i="1"/>
  <c r="CF48" i="1"/>
  <c r="CJ48" i="1"/>
  <c r="CN48" i="1"/>
  <c r="CR48" i="1"/>
  <c r="CV48" i="1"/>
  <c r="AG48" i="1"/>
  <c r="AL48" i="1"/>
  <c r="AQ48" i="1"/>
  <c r="AW48" i="1"/>
  <c r="AH48" i="1"/>
  <c r="AO48" i="1"/>
  <c r="AU48" i="1"/>
  <c r="BB48" i="1"/>
  <c r="BG48" i="1"/>
  <c r="BM48" i="1"/>
  <c r="BR48" i="1"/>
  <c r="BW48" i="1"/>
  <c r="CC48" i="1"/>
  <c r="CH48" i="1"/>
  <c r="CM48" i="1"/>
  <c r="CS48" i="1"/>
  <c r="AD48" i="1"/>
  <c r="AK48" i="1"/>
  <c r="AS48" i="1"/>
  <c r="AY48" i="1"/>
  <c r="BE48" i="1"/>
  <c r="BJ48" i="1"/>
  <c r="BO48" i="1"/>
  <c r="BU48" i="1"/>
  <c r="BZ48" i="1"/>
  <c r="CE48" i="1"/>
  <c r="CK48" i="1"/>
  <c r="CP48" i="1"/>
  <c r="CU48" i="1"/>
  <c r="AE48" i="1"/>
  <c r="AT48" i="1"/>
  <c r="BF48" i="1"/>
  <c r="BQ48" i="1"/>
  <c r="CA48" i="1"/>
  <c r="CL48" i="1"/>
  <c r="CW48" i="1"/>
  <c r="AP48" i="1"/>
  <c r="BI48" i="1"/>
  <c r="BV48" i="1"/>
  <c r="CI48" i="1"/>
  <c r="AI48" i="1"/>
  <c r="BA48" i="1"/>
  <c r="BN48" i="1"/>
  <c r="CD48" i="1"/>
  <c r="CQ48" i="1"/>
  <c r="BC48" i="1"/>
  <c r="CG48" i="1"/>
  <c r="BK48" i="1"/>
  <c r="CO48" i="1"/>
  <c r="AM48" i="1"/>
  <c r="BS48" i="1"/>
  <c r="CT48" i="1"/>
  <c r="AX48" i="1"/>
  <c r="BY48" i="1"/>
  <c r="CE78" i="1"/>
  <c r="BI78" i="1"/>
  <c r="AN78" i="1"/>
  <c r="CL78" i="1"/>
  <c r="BV78" i="1"/>
  <c r="BF78" i="1"/>
  <c r="AP78" i="1"/>
  <c r="BE78" i="1"/>
  <c r="CG78" i="1"/>
  <c r="AF72" i="1"/>
  <c r="AJ72" i="1"/>
  <c r="AN72" i="1"/>
  <c r="AR72" i="1"/>
  <c r="AV72" i="1"/>
  <c r="AZ72" i="1"/>
  <c r="BD72" i="1"/>
  <c r="BH72" i="1"/>
  <c r="BL72" i="1"/>
  <c r="BP72" i="1"/>
  <c r="BT72" i="1"/>
  <c r="BX72" i="1"/>
  <c r="CB72" i="1"/>
  <c r="CF72" i="1"/>
  <c r="CJ72" i="1"/>
  <c r="CN72" i="1"/>
  <c r="CR72" i="1"/>
  <c r="CV72" i="1"/>
  <c r="AH72" i="1"/>
  <c r="AM72" i="1"/>
  <c r="AS72" i="1"/>
  <c r="AX72" i="1"/>
  <c r="BC72" i="1"/>
  <c r="BI72" i="1"/>
  <c r="BN72" i="1"/>
  <c r="BS72" i="1"/>
  <c r="BY72" i="1"/>
  <c r="CD72" i="1"/>
  <c r="CI72" i="1"/>
  <c r="CO72" i="1"/>
  <c r="CT72" i="1"/>
  <c r="AD72" i="1"/>
  <c r="AK72" i="1"/>
  <c r="AQ72" i="1"/>
  <c r="AY72" i="1"/>
  <c r="BF72" i="1"/>
  <c r="BM72" i="1"/>
  <c r="BU72" i="1"/>
  <c r="CA72" i="1"/>
  <c r="CH72" i="1"/>
  <c r="CP72" i="1"/>
  <c r="CW72" i="1"/>
  <c r="AG72" i="1"/>
  <c r="AO72" i="1"/>
  <c r="AU72" i="1"/>
  <c r="BB72" i="1"/>
  <c r="BJ72" i="1"/>
  <c r="BQ72" i="1"/>
  <c r="BW72" i="1"/>
  <c r="CE72" i="1"/>
  <c r="CL72" i="1"/>
  <c r="CS72" i="1"/>
  <c r="AL72" i="1"/>
  <c r="BA72" i="1"/>
  <c r="BO72" i="1"/>
  <c r="CC72" i="1"/>
  <c r="CQ72" i="1"/>
  <c r="B72" i="1"/>
  <c r="AP72" i="1"/>
  <c r="BE72" i="1"/>
  <c r="BR72" i="1"/>
  <c r="CG72" i="1"/>
  <c r="CU72" i="1"/>
  <c r="AE72" i="1"/>
  <c r="AT72" i="1"/>
  <c r="BG72" i="1"/>
  <c r="BV72" i="1"/>
  <c r="CK72" i="1"/>
  <c r="AI72" i="1"/>
  <c r="AW72" i="1"/>
  <c r="BK72" i="1"/>
  <c r="BZ72" i="1"/>
  <c r="CM72" i="1"/>
  <c r="CE132" i="1"/>
  <c r="CJ132" i="1"/>
  <c r="BG140" i="1"/>
  <c r="BX140" i="1"/>
  <c r="CQ154" i="1"/>
  <c r="CV154" i="1"/>
  <c r="AN163" i="1"/>
  <c r="AI163" i="1"/>
  <c r="AP181" i="1"/>
  <c r="L184" i="1" s="1"/>
  <c r="BV210" i="1"/>
  <c r="N231" i="1" s="1"/>
  <c r="AT167" i="1"/>
  <c r="AT181" i="1" s="1"/>
  <c r="P184" i="1" s="1"/>
  <c r="BA167" i="1"/>
  <c r="CK26" i="1"/>
  <c r="CP26" i="1"/>
  <c r="AF45" i="1"/>
  <c r="AJ45" i="1"/>
  <c r="AN45" i="1"/>
  <c r="AR45" i="1"/>
  <c r="AV45" i="1"/>
  <c r="AZ45" i="1"/>
  <c r="BD45" i="1"/>
  <c r="BH45" i="1"/>
  <c r="BL45" i="1"/>
  <c r="BP45" i="1"/>
  <c r="BT45" i="1"/>
  <c r="BX45" i="1"/>
  <c r="CB45" i="1"/>
  <c r="CF45" i="1"/>
  <c r="CJ45" i="1"/>
  <c r="CN45" i="1"/>
  <c r="CR45" i="1"/>
  <c r="CV45" i="1"/>
  <c r="AE45" i="1"/>
  <c r="AK45" i="1"/>
  <c r="AP45" i="1"/>
  <c r="AU45" i="1"/>
  <c r="BA45" i="1"/>
  <c r="BF45" i="1"/>
  <c r="BK45" i="1"/>
  <c r="BQ45" i="1"/>
  <c r="BV45" i="1"/>
  <c r="CA45" i="1"/>
  <c r="CG45" i="1"/>
  <c r="CL45" i="1"/>
  <c r="CQ45" i="1"/>
  <c r="CW45" i="1"/>
  <c r="AD45" i="1"/>
  <c r="AL45" i="1"/>
  <c r="AS45" i="1"/>
  <c r="AY45" i="1"/>
  <c r="BG45" i="1"/>
  <c r="BN45" i="1"/>
  <c r="BU45" i="1"/>
  <c r="CC45" i="1"/>
  <c r="CI45" i="1"/>
  <c r="CP45" i="1"/>
  <c r="AG45" i="1"/>
  <c r="AO45" i="1"/>
  <c r="AX45" i="1"/>
  <c r="BI45" i="1"/>
  <c r="BR45" i="1"/>
  <c r="BZ45" i="1"/>
  <c r="CK45" i="1"/>
  <c r="CT45" i="1"/>
  <c r="AI45" i="1"/>
  <c r="AT45" i="1"/>
  <c r="BC45" i="1"/>
  <c r="BM45" i="1"/>
  <c r="BW45" i="1"/>
  <c r="CE45" i="1"/>
  <c r="CO45" i="1"/>
  <c r="AW45" i="1"/>
  <c r="BO45" i="1"/>
  <c r="CH45" i="1"/>
  <c r="AQ45" i="1"/>
  <c r="BS45" i="1"/>
  <c r="CS45" i="1"/>
  <c r="AH45" i="1"/>
  <c r="BE45" i="1"/>
  <c r="CD45" i="1"/>
  <c r="BJ45" i="1"/>
  <c r="BY45" i="1"/>
  <c r="AM45" i="1"/>
  <c r="CM45" i="1"/>
  <c r="BB45" i="1"/>
  <c r="CU45" i="1"/>
  <c r="AU82" i="1"/>
  <c r="AF97" i="1"/>
  <c r="AJ97" i="1"/>
  <c r="AN97" i="1"/>
  <c r="AR97" i="1"/>
  <c r="AV97" i="1"/>
  <c r="AZ97" i="1"/>
  <c r="BD97" i="1"/>
  <c r="BH97" i="1"/>
  <c r="BL97" i="1"/>
  <c r="BP97" i="1"/>
  <c r="BT97" i="1"/>
  <c r="BX97" i="1"/>
  <c r="CB97" i="1"/>
  <c r="CF97" i="1"/>
  <c r="CJ97" i="1"/>
  <c r="CN97" i="1"/>
  <c r="CR97" i="1"/>
  <c r="CV97" i="1"/>
  <c r="AD97" i="1"/>
  <c r="AH97" i="1"/>
  <c r="AL97" i="1"/>
  <c r="AP97" i="1"/>
  <c r="AT97" i="1"/>
  <c r="AX97" i="1"/>
  <c r="BB97" i="1"/>
  <c r="BF97" i="1"/>
  <c r="BJ97" i="1"/>
  <c r="BN97" i="1"/>
  <c r="BR97" i="1"/>
  <c r="BV97" i="1"/>
  <c r="BZ97" i="1"/>
  <c r="CD97" i="1"/>
  <c r="CH97" i="1"/>
  <c r="CL97" i="1"/>
  <c r="CP97" i="1"/>
  <c r="CT97" i="1"/>
  <c r="AE97" i="1"/>
  <c r="AM97" i="1"/>
  <c r="AU97" i="1"/>
  <c r="BC97" i="1"/>
  <c r="BK97" i="1"/>
  <c r="BS97" i="1"/>
  <c r="CA97" i="1"/>
  <c r="CI97" i="1"/>
  <c r="CQ97" i="1"/>
  <c r="AG97" i="1"/>
  <c r="AO97" i="1"/>
  <c r="AW97" i="1"/>
  <c r="BE97" i="1"/>
  <c r="BM97" i="1"/>
  <c r="BU97" i="1"/>
  <c r="CC97" i="1"/>
  <c r="CK97" i="1"/>
  <c r="CS97" i="1"/>
  <c r="B97" i="1"/>
  <c r="AI97" i="1"/>
  <c r="AQ97" i="1"/>
  <c r="AY97" i="1"/>
  <c r="BG97" i="1"/>
  <c r="BO97" i="1"/>
  <c r="BW97" i="1"/>
  <c r="CE97" i="1"/>
  <c r="CM97" i="1"/>
  <c r="CU97" i="1"/>
  <c r="AK97" i="1"/>
  <c r="AS97" i="1"/>
  <c r="BA97" i="1"/>
  <c r="BI97" i="1"/>
  <c r="BQ97" i="1"/>
  <c r="BY97" i="1"/>
  <c r="CG97" i="1"/>
  <c r="CO97" i="1"/>
  <c r="CW97" i="1"/>
  <c r="AF101" i="1"/>
  <c r="AJ101" i="1"/>
  <c r="AN101" i="1"/>
  <c r="AR101" i="1"/>
  <c r="AV101" i="1"/>
  <c r="AZ101" i="1"/>
  <c r="BD101" i="1"/>
  <c r="BH101" i="1"/>
  <c r="BL101" i="1"/>
  <c r="BP101" i="1"/>
  <c r="BT101" i="1"/>
  <c r="BX101" i="1"/>
  <c r="CB101" i="1"/>
  <c r="CF101" i="1"/>
  <c r="CJ101" i="1"/>
  <c r="CN101" i="1"/>
  <c r="CR101" i="1"/>
  <c r="CV101" i="1"/>
  <c r="AD101" i="1"/>
  <c r="AH101" i="1"/>
  <c r="AL101" i="1"/>
  <c r="AP101" i="1"/>
  <c r="AT101" i="1"/>
  <c r="AX101" i="1"/>
  <c r="BB101" i="1"/>
  <c r="BF101" i="1"/>
  <c r="BJ101" i="1"/>
  <c r="BN101" i="1"/>
  <c r="BR101" i="1"/>
  <c r="BV101" i="1"/>
  <c r="BZ101" i="1"/>
  <c r="CD101" i="1"/>
  <c r="CH101" i="1"/>
  <c r="CL101" i="1"/>
  <c r="CP101" i="1"/>
  <c r="CT101" i="1"/>
  <c r="AE101" i="1"/>
  <c r="AM101" i="1"/>
  <c r="AU101" i="1"/>
  <c r="BC101" i="1"/>
  <c r="BK101" i="1"/>
  <c r="BS101" i="1"/>
  <c r="CA101" i="1"/>
  <c r="CI101" i="1"/>
  <c r="CQ101" i="1"/>
  <c r="AG101" i="1"/>
  <c r="AO101" i="1"/>
  <c r="AW101" i="1"/>
  <c r="BE101" i="1"/>
  <c r="BM101" i="1"/>
  <c r="BU101" i="1"/>
  <c r="CC101" i="1"/>
  <c r="CK101" i="1"/>
  <c r="CS101" i="1"/>
  <c r="AI101" i="1"/>
  <c r="AQ101" i="1"/>
  <c r="AY101" i="1"/>
  <c r="BG101" i="1"/>
  <c r="BO101" i="1"/>
  <c r="BW101" i="1"/>
  <c r="CE101" i="1"/>
  <c r="CM101" i="1"/>
  <c r="CU101" i="1"/>
  <c r="AK101" i="1"/>
  <c r="AS101" i="1"/>
  <c r="BA101" i="1"/>
  <c r="BI101" i="1"/>
  <c r="BQ101" i="1"/>
  <c r="BY101" i="1"/>
  <c r="CG101" i="1"/>
  <c r="CO101" i="1"/>
  <c r="CW101" i="1"/>
  <c r="BG178" i="1"/>
  <c r="BR178" i="1"/>
  <c r="AU195" i="1"/>
  <c r="AZ195" i="1"/>
  <c r="BM204" i="1"/>
  <c r="BX204" i="1"/>
  <c r="CI118" i="1"/>
  <c r="V114" i="1" s="1"/>
  <c r="AP118" i="1"/>
  <c r="S113" i="1" s="1"/>
  <c r="AL118" i="1"/>
  <c r="F113" i="1" s="1"/>
  <c r="AY118" i="1"/>
  <c r="V112" i="1" s="1"/>
  <c r="CR118" i="1"/>
  <c r="S109" i="1" s="1"/>
  <c r="CN118" i="1"/>
  <c r="F109" i="1" s="1"/>
  <c r="BQ118" i="1"/>
  <c r="V108" i="1" s="1"/>
  <c r="BT118" i="1"/>
  <c r="S107" i="1" s="1"/>
  <c r="CG118" i="1"/>
  <c r="T114" i="1" s="1"/>
  <c r="AW118" i="1"/>
  <c r="T112" i="1" s="1"/>
  <c r="BO118" i="1"/>
  <c r="T108" i="1" s="1"/>
  <c r="AH129" i="1"/>
  <c r="BA129" i="1"/>
  <c r="BL133" i="1"/>
  <c r="BS133" i="1"/>
  <c r="AH141" i="1"/>
  <c r="BA141" i="1"/>
  <c r="CP153" i="1"/>
  <c r="CW153" i="1"/>
  <c r="AI173" i="1"/>
  <c r="AN173" i="1"/>
  <c r="BM193" i="1"/>
  <c r="BX193" i="1"/>
  <c r="AI191" i="1"/>
  <c r="AN191" i="1"/>
  <c r="BF37" i="1"/>
  <c r="BA28" i="1"/>
  <c r="CV28" i="1"/>
  <c r="CW30" i="1"/>
  <c r="AZ30" i="1"/>
  <c r="AE50" i="1"/>
  <c r="AJ50" i="1"/>
  <c r="AO50" i="1"/>
  <c r="AU50" i="1"/>
  <c r="AZ50" i="1"/>
  <c r="BE50" i="1"/>
  <c r="BK50" i="1"/>
  <c r="BP50" i="1"/>
  <c r="BU50" i="1"/>
  <c r="CA50" i="1"/>
  <c r="CF50" i="1"/>
  <c r="CK50" i="1"/>
  <c r="CQ50" i="1"/>
  <c r="AF50" i="1"/>
  <c r="AQ50" i="1"/>
  <c r="BA50" i="1"/>
  <c r="BL50" i="1"/>
  <c r="BW50" i="1"/>
  <c r="CG50" i="1"/>
  <c r="CR50" i="1"/>
  <c r="AS50" i="1"/>
  <c r="BG50" i="1"/>
  <c r="BT50" i="1"/>
  <c r="CJ50" i="1"/>
  <c r="CW50" i="1"/>
  <c r="AK50" i="1"/>
  <c r="AY50" i="1"/>
  <c r="BO50" i="1"/>
  <c r="CB50" i="1"/>
  <c r="CO50" i="1"/>
  <c r="AN50" i="1"/>
  <c r="BQ50" i="1"/>
  <c r="CU50" i="1"/>
  <c r="AV50" i="1"/>
  <c r="BY50" i="1"/>
  <c r="BD50" i="1"/>
  <c r="CE50" i="1"/>
  <c r="AI50" i="1"/>
  <c r="BI50" i="1"/>
  <c r="CM50" i="1"/>
  <c r="AW50" i="1"/>
  <c r="BS50" i="1"/>
  <c r="CN50" i="1"/>
  <c r="CL50" i="1"/>
  <c r="BV50" i="1"/>
  <c r="BF50" i="1"/>
  <c r="AP50" i="1"/>
  <c r="E78" i="1"/>
  <c r="AF78" i="1"/>
  <c r="AM78" i="1"/>
  <c r="AU78" i="1"/>
  <c r="BA78" i="1"/>
  <c r="BH78" i="1"/>
  <c r="BP78" i="1"/>
  <c r="BW78" i="1"/>
  <c r="CC78" i="1"/>
  <c r="CK78" i="1"/>
  <c r="CR78" i="1"/>
  <c r="AO78" i="1"/>
  <c r="BC78" i="1"/>
  <c r="BQ78" i="1"/>
  <c r="CF78" i="1"/>
  <c r="CS78" i="1"/>
  <c r="AE78" i="1"/>
  <c r="AR78" i="1"/>
  <c r="BG78" i="1"/>
  <c r="BU78" i="1"/>
  <c r="CI78" i="1"/>
  <c r="CW78" i="1"/>
  <c r="AG78" i="1"/>
  <c r="AV78" i="1"/>
  <c r="BK78" i="1"/>
  <c r="BX78" i="1"/>
  <c r="CM78" i="1"/>
  <c r="AK78" i="1"/>
  <c r="AZ78" i="1"/>
  <c r="BM78" i="1"/>
  <c r="CB78" i="1"/>
  <c r="CQ78" i="1"/>
  <c r="BL78" i="1"/>
  <c r="CN78" i="1"/>
  <c r="BM133" i="1"/>
  <c r="BR133" i="1"/>
  <c r="AI141" i="1"/>
  <c r="AZ141" i="1"/>
  <c r="CQ155" i="1"/>
  <c r="CV155" i="1"/>
  <c r="AG181" i="1"/>
  <c r="O182" i="1" s="1"/>
  <c r="AX181" i="1"/>
  <c r="N185" i="1" s="1"/>
  <c r="BS178" i="1"/>
  <c r="BF178" i="1"/>
  <c r="CQ26" i="1"/>
  <c r="CJ26" i="1"/>
  <c r="B55" i="1"/>
  <c r="AE55" i="1"/>
  <c r="AI55" i="1"/>
  <c r="AM55" i="1"/>
  <c r="AQ55" i="1"/>
  <c r="AU55" i="1"/>
  <c r="AY55" i="1"/>
  <c r="BC55" i="1"/>
  <c r="BG55" i="1"/>
  <c r="BK55" i="1"/>
  <c r="BO55" i="1"/>
  <c r="BS55" i="1"/>
  <c r="BW55" i="1"/>
  <c r="CA55" i="1"/>
  <c r="CE55" i="1"/>
  <c r="CI55" i="1"/>
  <c r="CM55" i="1"/>
  <c r="CQ55" i="1"/>
  <c r="CU55" i="1"/>
  <c r="AH55" i="1"/>
  <c r="AN55" i="1"/>
  <c r="AS55" i="1"/>
  <c r="AX55" i="1"/>
  <c r="BD55" i="1"/>
  <c r="BI55" i="1"/>
  <c r="BN55" i="1"/>
  <c r="BT55" i="1"/>
  <c r="BY55" i="1"/>
  <c r="CD55" i="1"/>
  <c r="CJ55" i="1"/>
  <c r="CO55" i="1"/>
  <c r="CT55" i="1"/>
  <c r="AF55" i="1"/>
  <c r="AK55" i="1"/>
  <c r="AP55" i="1"/>
  <c r="AV55" i="1"/>
  <c r="BA55" i="1"/>
  <c r="BF55" i="1"/>
  <c r="BL55" i="1"/>
  <c r="BQ55" i="1"/>
  <c r="BV55" i="1"/>
  <c r="CB55" i="1"/>
  <c r="CG55" i="1"/>
  <c r="CL55" i="1"/>
  <c r="CR55" i="1"/>
  <c r="CW55" i="1"/>
  <c r="AL55" i="1"/>
  <c r="AW55" i="1"/>
  <c r="BH55" i="1"/>
  <c r="BR55" i="1"/>
  <c r="CC55" i="1"/>
  <c r="CN55" i="1"/>
  <c r="AJ55" i="1"/>
  <c r="AZ55" i="1"/>
  <c r="BM55" i="1"/>
  <c r="BZ55" i="1"/>
  <c r="CP55" i="1"/>
  <c r="AD55" i="1"/>
  <c r="AR55" i="1"/>
  <c r="BE55" i="1"/>
  <c r="BU55" i="1"/>
  <c r="CH55" i="1"/>
  <c r="CV55" i="1"/>
  <c r="AT55" i="1"/>
  <c r="BX55" i="1"/>
  <c r="BB55" i="1"/>
  <c r="CF55" i="1"/>
  <c r="AG55" i="1"/>
  <c r="BJ55" i="1"/>
  <c r="CK55" i="1"/>
  <c r="AO55" i="1"/>
  <c r="BP55" i="1"/>
  <c r="CS55" i="1"/>
  <c r="B71" i="1"/>
  <c r="AE71" i="1"/>
  <c r="AI71" i="1"/>
  <c r="AM71" i="1"/>
  <c r="AQ71" i="1"/>
  <c r="AU71" i="1"/>
  <c r="AY71" i="1"/>
  <c r="BC71" i="1"/>
  <c r="BG71" i="1"/>
  <c r="BK71" i="1"/>
  <c r="BO71" i="1"/>
  <c r="BS71" i="1"/>
  <c r="BW71" i="1"/>
  <c r="CA71" i="1"/>
  <c r="CE71" i="1"/>
  <c r="CI71" i="1"/>
  <c r="CM71" i="1"/>
  <c r="CQ71" i="1"/>
  <c r="CU71" i="1"/>
  <c r="AG71" i="1"/>
  <c r="AL71" i="1"/>
  <c r="AR71" i="1"/>
  <c r="AW71" i="1"/>
  <c r="BB71" i="1"/>
  <c r="BH71" i="1"/>
  <c r="BM71" i="1"/>
  <c r="BR71" i="1"/>
  <c r="BX71" i="1"/>
  <c r="CC71" i="1"/>
  <c r="CH71" i="1"/>
  <c r="CN71" i="1"/>
  <c r="CS71" i="1"/>
  <c r="AD71" i="1"/>
  <c r="AK71" i="1"/>
  <c r="AS71" i="1"/>
  <c r="AZ71" i="1"/>
  <c r="BF71" i="1"/>
  <c r="BN71" i="1"/>
  <c r="BU71" i="1"/>
  <c r="CB71" i="1"/>
  <c r="CJ71" i="1"/>
  <c r="CP71" i="1"/>
  <c r="CW71" i="1"/>
  <c r="AH71" i="1"/>
  <c r="AO71" i="1"/>
  <c r="AV71" i="1"/>
  <c r="BD71" i="1"/>
  <c r="BJ71" i="1"/>
  <c r="BQ71" i="1"/>
  <c r="BY71" i="1"/>
  <c r="CF71" i="1"/>
  <c r="CL71" i="1"/>
  <c r="CT71" i="1"/>
  <c r="AF71" i="1"/>
  <c r="AT71" i="1"/>
  <c r="BI71" i="1"/>
  <c r="BV71" i="1"/>
  <c r="CK71" i="1"/>
  <c r="AJ71" i="1"/>
  <c r="AX71" i="1"/>
  <c r="BL71" i="1"/>
  <c r="BZ71" i="1"/>
  <c r="CO71" i="1"/>
  <c r="AN71" i="1"/>
  <c r="BA71" i="1"/>
  <c r="BP71" i="1"/>
  <c r="CD71" i="1"/>
  <c r="CR71" i="1"/>
  <c r="AP71" i="1"/>
  <c r="BE71" i="1"/>
  <c r="BT71" i="1"/>
  <c r="CG71" i="1"/>
  <c r="CV71" i="1"/>
  <c r="AF79" i="1"/>
  <c r="AJ79" i="1"/>
  <c r="AN79" i="1"/>
  <c r="AR79" i="1"/>
  <c r="AV79" i="1"/>
  <c r="AZ79" i="1"/>
  <c r="BD79" i="1"/>
  <c r="BH79" i="1"/>
  <c r="BL79" i="1"/>
  <c r="BP79" i="1"/>
  <c r="BT79" i="1"/>
  <c r="BX79" i="1"/>
  <c r="CB79" i="1"/>
  <c r="CF79" i="1"/>
  <c r="CJ79" i="1"/>
  <c r="CN79" i="1"/>
  <c r="CR79" i="1"/>
  <c r="CV79" i="1"/>
  <c r="AH79" i="1"/>
  <c r="AM79" i="1"/>
  <c r="AS79" i="1"/>
  <c r="AX79" i="1"/>
  <c r="BC79" i="1"/>
  <c r="BI79" i="1"/>
  <c r="BN79" i="1"/>
  <c r="BS79" i="1"/>
  <c r="BY79" i="1"/>
  <c r="CD79" i="1"/>
  <c r="CI79" i="1"/>
  <c r="CO79" i="1"/>
  <c r="CT79" i="1"/>
  <c r="AE79" i="1"/>
  <c r="AK79" i="1"/>
  <c r="AP79" i="1"/>
  <c r="AU79" i="1"/>
  <c r="BA79" i="1"/>
  <c r="BF79" i="1"/>
  <c r="BK79" i="1"/>
  <c r="BQ79" i="1"/>
  <c r="BV79" i="1"/>
  <c r="CA79" i="1"/>
  <c r="CG79" i="1"/>
  <c r="CL79" i="1"/>
  <c r="CQ79" i="1"/>
  <c r="CW79" i="1"/>
  <c r="AD79" i="1"/>
  <c r="AO79" i="1"/>
  <c r="AY79" i="1"/>
  <c r="BJ79" i="1"/>
  <c r="BU79" i="1"/>
  <c r="CE79" i="1"/>
  <c r="CP79" i="1"/>
  <c r="AG79" i="1"/>
  <c r="AQ79" i="1"/>
  <c r="BB79" i="1"/>
  <c r="BM79" i="1"/>
  <c r="BW79" i="1"/>
  <c r="CH79" i="1"/>
  <c r="CS79" i="1"/>
  <c r="AI79" i="1"/>
  <c r="AT79" i="1"/>
  <c r="BE79" i="1"/>
  <c r="BO79" i="1"/>
  <c r="BZ79" i="1"/>
  <c r="CK79" i="1"/>
  <c r="CU79" i="1"/>
  <c r="B79" i="1"/>
  <c r="AL79" i="1"/>
  <c r="AW79" i="1"/>
  <c r="BG79" i="1"/>
  <c r="BR79" i="1"/>
  <c r="CC79" i="1"/>
  <c r="CM79" i="1"/>
  <c r="AU196" i="1"/>
  <c r="AZ196" i="1"/>
  <c r="BM205" i="1"/>
  <c r="BX205" i="1"/>
  <c r="BD118" i="1"/>
  <c r="F107" i="1" s="1"/>
  <c r="CH118" i="1"/>
  <c r="U114" i="1" s="1"/>
  <c r="CC118" i="1"/>
  <c r="G114" i="1" s="1"/>
  <c r="AJ118" i="1"/>
  <c r="D113" i="1" s="1"/>
  <c r="AG118" i="1"/>
  <c r="G112" i="1" s="1"/>
  <c r="CL118" i="1"/>
  <c r="D109" i="1" s="1"/>
  <c r="BP118" i="1"/>
  <c r="U108" i="1" s="1"/>
  <c r="BK118" i="1"/>
  <c r="G108" i="1" s="1"/>
  <c r="BB118" i="1"/>
  <c r="D107" i="1" s="1"/>
  <c r="CA118" i="1"/>
  <c r="E114" i="1" s="1"/>
  <c r="AE118" i="1"/>
  <c r="E112" i="1" s="1"/>
  <c r="BI118" i="1"/>
  <c r="E108" i="1" s="1"/>
  <c r="CE122" i="1"/>
  <c r="CJ122" i="1"/>
  <c r="BL134" i="1"/>
  <c r="BS134" i="1"/>
  <c r="CP154" i="1"/>
  <c r="CW154" i="1"/>
  <c r="BL158" i="1"/>
  <c r="BS158" i="1"/>
  <c r="AM210" i="1"/>
  <c r="O218" i="1" s="1"/>
  <c r="CW28" i="1"/>
  <c r="AZ28" i="1"/>
  <c r="AG50" i="1"/>
  <c r="BC50" i="1"/>
  <c r="BX50" i="1"/>
  <c r="CS50" i="1"/>
  <c r="CH50" i="1"/>
  <c r="BR50" i="1"/>
  <c r="BB50" i="1"/>
  <c r="AL50" i="1"/>
  <c r="CK67" i="1"/>
  <c r="CO78" i="1"/>
  <c r="BT78" i="1"/>
  <c r="AY78" i="1"/>
  <c r="CT78" i="1"/>
  <c r="CD78" i="1"/>
  <c r="BN78" i="1"/>
  <c r="AX78" i="1"/>
  <c r="AH78" i="1"/>
  <c r="AU56" i="1"/>
  <c r="AQ78" i="1"/>
  <c r="BS78" i="1"/>
  <c r="CV78" i="1"/>
  <c r="AE91" i="1"/>
  <c r="AJ91" i="1"/>
  <c r="AO91" i="1"/>
  <c r="AU91" i="1"/>
  <c r="AZ91" i="1"/>
  <c r="BD91" i="1"/>
  <c r="BH91" i="1"/>
  <c r="BL91" i="1"/>
  <c r="BP91" i="1"/>
  <c r="BT91" i="1"/>
  <c r="BX91" i="1"/>
  <c r="CB91" i="1"/>
  <c r="CF91" i="1"/>
  <c r="CJ91" i="1"/>
  <c r="CN91" i="1"/>
  <c r="CR91" i="1"/>
  <c r="CV91" i="1"/>
  <c r="E91" i="1"/>
  <c r="AN91" i="1"/>
  <c r="AY91" i="1"/>
  <c r="BG91" i="1"/>
  <c r="BO91" i="1"/>
  <c r="BW91" i="1"/>
  <c r="CE91" i="1"/>
  <c r="CM91" i="1"/>
  <c r="CU91" i="1"/>
  <c r="AF91" i="1"/>
  <c r="AQ91" i="1"/>
  <c r="BA91" i="1"/>
  <c r="BI91" i="1"/>
  <c r="BQ91" i="1"/>
  <c r="BY91" i="1"/>
  <c r="CG91" i="1"/>
  <c r="CO91" i="1"/>
  <c r="CW91" i="1"/>
  <c r="AI91" i="1"/>
  <c r="AS91" i="1"/>
  <c r="BC91" i="1"/>
  <c r="BK91" i="1"/>
  <c r="CA91" i="1"/>
  <c r="CI91" i="1"/>
  <c r="CQ91" i="1"/>
  <c r="AK91" i="1"/>
  <c r="AV91" i="1"/>
  <c r="BE91" i="1"/>
  <c r="BM91" i="1"/>
  <c r="BU91" i="1"/>
  <c r="CC91" i="1"/>
  <c r="CK91" i="1"/>
  <c r="CS91" i="1"/>
  <c r="BB91" i="1"/>
  <c r="BR91" i="1"/>
  <c r="CH91" i="1"/>
  <c r="AO124" i="1"/>
  <c r="AT124" i="1"/>
  <c r="BM134" i="1"/>
  <c r="BR134" i="1"/>
  <c r="AO144" i="1"/>
  <c r="AT144" i="1"/>
  <c r="CQ156" i="1"/>
  <c r="CV156" i="1"/>
  <c r="BG176" i="1"/>
  <c r="BR176" i="1"/>
  <c r="AI192" i="1"/>
  <c r="AN192" i="1"/>
  <c r="AH142" i="1"/>
  <c r="BV118" i="1"/>
  <c r="U107" i="1" s="1"/>
  <c r="AF39" i="1"/>
  <c r="AJ39" i="1"/>
  <c r="AN39" i="1"/>
  <c r="AR39" i="1"/>
  <c r="AV39" i="1"/>
  <c r="AZ39" i="1"/>
  <c r="BD39" i="1"/>
  <c r="BH39" i="1"/>
  <c r="BL39" i="1"/>
  <c r="BP39" i="1"/>
  <c r="BT39" i="1"/>
  <c r="BX39" i="1"/>
  <c r="CB39" i="1"/>
  <c r="CF39" i="1"/>
  <c r="CJ39" i="1"/>
  <c r="CN39" i="1"/>
  <c r="CR39" i="1"/>
  <c r="CV39" i="1"/>
  <c r="B39" i="1"/>
  <c r="AG39" i="1"/>
  <c r="AL39" i="1"/>
  <c r="AQ39" i="1"/>
  <c r="AW39" i="1"/>
  <c r="BB39" i="1"/>
  <c r="BG39" i="1"/>
  <c r="BM39" i="1"/>
  <c r="BR39" i="1"/>
  <c r="BW39" i="1"/>
  <c r="CC39" i="1"/>
  <c r="CH39" i="1"/>
  <c r="CM39" i="1"/>
  <c r="CS39" i="1"/>
  <c r="AD39" i="1"/>
  <c r="AK39" i="1"/>
  <c r="AS39" i="1"/>
  <c r="AY39" i="1"/>
  <c r="BF39" i="1"/>
  <c r="BN39" i="1"/>
  <c r="BU39" i="1"/>
  <c r="CA39" i="1"/>
  <c r="CI39" i="1"/>
  <c r="CP39" i="1"/>
  <c r="CW39" i="1"/>
  <c r="AI39" i="1"/>
  <c r="AT39" i="1"/>
  <c r="BC39" i="1"/>
  <c r="BK39" i="1"/>
  <c r="BV39" i="1"/>
  <c r="CE39" i="1"/>
  <c r="CO39" i="1"/>
  <c r="AE39" i="1"/>
  <c r="AO39" i="1"/>
  <c r="AX39" i="1"/>
  <c r="BI39" i="1"/>
  <c r="BQ39" i="1"/>
  <c r="BZ39" i="1"/>
  <c r="CK39" i="1"/>
  <c r="CT39" i="1"/>
  <c r="AM39" i="1"/>
  <c r="BE39" i="1"/>
  <c r="BY39" i="1"/>
  <c r="CQ39" i="1"/>
  <c r="BA39" i="1"/>
  <c r="CD39" i="1"/>
  <c r="AP39" i="1"/>
  <c r="BO39" i="1"/>
  <c r="CL39" i="1"/>
  <c r="BJ39" i="1"/>
  <c r="BS39" i="1"/>
  <c r="AH39" i="1"/>
  <c r="CG39" i="1"/>
  <c r="AU39" i="1"/>
  <c r="CU39" i="1"/>
  <c r="CD90" i="1"/>
  <c r="CQ90" i="1"/>
  <c r="BA100" i="1"/>
  <c r="AU102" i="1"/>
  <c r="CD122" i="1"/>
  <c r="CK122" i="1"/>
  <c r="BB210" i="1"/>
  <c r="L228" i="1" s="1"/>
  <c r="BP210" i="1"/>
  <c r="N229" i="1" s="1"/>
  <c r="AI202" i="1"/>
  <c r="AN202" i="1"/>
  <c r="AU206" i="1"/>
  <c r="AZ206" i="1"/>
  <c r="CF118" i="1"/>
  <c r="S114" i="1" s="1"/>
  <c r="CB118" i="1"/>
  <c r="F114" i="1" s="1"/>
  <c r="AS118" i="1"/>
  <c r="V113" i="1" s="1"/>
  <c r="AV118" i="1"/>
  <c r="S112" i="1" s="1"/>
  <c r="AF118" i="1"/>
  <c r="F112" i="1" s="1"/>
  <c r="CU118" i="1"/>
  <c r="V109" i="1" s="1"/>
  <c r="BN118" i="1"/>
  <c r="S108" i="1" s="1"/>
  <c r="BJ118" i="1"/>
  <c r="F108" i="1" s="1"/>
  <c r="AQ118" i="1"/>
  <c r="T113" i="1" s="1"/>
  <c r="CS118" i="1"/>
  <c r="T109" i="1" s="1"/>
  <c r="BU118" i="1"/>
  <c r="T107" i="1" s="1"/>
  <c r="BF139" i="1"/>
  <c r="BY139" i="1"/>
  <c r="CP155" i="1"/>
  <c r="CW155" i="1"/>
  <c r="AL181" i="1"/>
  <c r="N183" i="1" s="1"/>
  <c r="AT210" i="1"/>
  <c r="P222" i="1" s="1"/>
  <c r="AH210" i="1" l="1"/>
  <c r="P217" i="1" s="1"/>
  <c r="AO210" i="1"/>
  <c r="Q218" i="1" s="1"/>
  <c r="BS210" i="1"/>
  <c r="Q229" i="1" s="1"/>
  <c r="AO181" i="1"/>
  <c r="Q183" i="1" s="1"/>
  <c r="AU181" i="1"/>
  <c r="Q184" i="1" s="1"/>
  <c r="CD118" i="1"/>
  <c r="H114" i="1" s="1"/>
  <c r="BA118" i="1"/>
  <c r="X112" i="1" s="1"/>
  <c r="CQ118" i="1"/>
  <c r="I109" i="1" s="1"/>
  <c r="CP118" i="1"/>
  <c r="H109" i="1" s="1"/>
  <c r="BY118" i="1"/>
  <c r="X107" i="1" s="1"/>
  <c r="BG210" i="1"/>
  <c r="Q228" i="1" s="1"/>
  <c r="BF210" i="1"/>
  <c r="P228" i="1" s="1"/>
  <c r="BA181" i="1"/>
  <c r="Q185" i="1" s="1"/>
  <c r="AU118" i="1"/>
  <c r="X113" i="1" s="1"/>
  <c r="BR210" i="1"/>
  <c r="P229" i="1" s="1"/>
  <c r="CJ118" i="1"/>
  <c r="W114" i="1" s="1"/>
  <c r="AN118" i="1"/>
  <c r="H113" i="1" s="1"/>
  <c r="CV118" i="1"/>
  <c r="W109" i="1" s="1"/>
  <c r="BG118" i="1"/>
  <c r="I107" i="1" s="1"/>
  <c r="BF118" i="1"/>
  <c r="H107" i="1" s="1"/>
  <c r="AH181" i="1"/>
  <c r="P182" i="1" s="1"/>
  <c r="AZ118" i="1"/>
  <c r="W112" i="1" s="1"/>
  <c r="CK118" i="1"/>
  <c r="X114" i="1" s="1"/>
  <c r="AI118" i="1"/>
  <c r="I112" i="1" s="1"/>
  <c r="BX210" i="1"/>
  <c r="P231" i="1" s="1"/>
  <c r="BM210" i="1"/>
  <c r="Q230" i="1" s="1"/>
  <c r="CW118" i="1"/>
  <c r="X109" i="1" s="1"/>
  <c r="BL118" i="1"/>
  <c r="H108" i="1" s="1"/>
  <c r="AH118" i="1"/>
  <c r="H112" i="1" s="1"/>
  <c r="AT118" i="1"/>
  <c r="W113" i="1" s="1"/>
  <c r="AO118" i="1"/>
  <c r="I113" i="1" s="1"/>
  <c r="BX118" i="1"/>
  <c r="W107" i="1" s="1"/>
  <c r="BS118" i="1"/>
  <c r="X108" i="1" s="1"/>
  <c r="BR118" i="1"/>
  <c r="W108" i="1" s="1"/>
  <c r="CE118" i="1"/>
  <c r="I114" i="1" s="1"/>
  <c r="BM118" i="1"/>
  <c r="I108" i="1" s="1"/>
  <c r="CO24" i="1"/>
  <c r="X8" i="1" s="1"/>
  <c r="CN24" i="1"/>
  <c r="W8" i="1" s="1"/>
  <c r="AN210" i="1"/>
  <c r="P218" i="1" s="1"/>
  <c r="BO24" i="1"/>
  <c r="F16" i="1" s="1"/>
  <c r="AY24" i="1"/>
  <c r="X14" i="1" s="1"/>
  <c r="AU24" i="1"/>
  <c r="J8" i="1" s="1"/>
  <c r="AK24" i="1"/>
  <c r="F7" i="1" s="1"/>
  <c r="BU24" i="1"/>
  <c r="V16" i="1" s="1"/>
  <c r="BK24" i="1"/>
  <c r="H15" i="1" s="1"/>
  <c r="CG24" i="1"/>
  <c r="V7" i="1" s="1"/>
  <c r="AG24" i="1"/>
  <c r="H6" i="1" s="1"/>
  <c r="BP24" i="1"/>
  <c r="G16" i="1" s="1"/>
  <c r="CL24" i="1"/>
  <c r="U8" i="1" s="1"/>
  <c r="AL24" i="1"/>
  <c r="G7" i="1" s="1"/>
  <c r="BV24" i="1"/>
  <c r="W16" i="1" s="1"/>
  <c r="BN24" i="1"/>
  <c r="E16" i="1" s="1"/>
  <c r="AX24" i="1"/>
  <c r="W14" i="1" s="1"/>
  <c r="AT24" i="1"/>
  <c r="I8" i="1" s="1"/>
  <c r="AJ24" i="1"/>
  <c r="E7" i="1" s="1"/>
  <c r="CJ24" i="1"/>
  <c r="Y7" i="1" s="1"/>
  <c r="CV24" i="1"/>
  <c r="Y15" i="1" s="1"/>
  <c r="AI210" i="1"/>
  <c r="Q217" i="1" s="1"/>
  <c r="AZ210" i="1"/>
  <c r="P223" i="1" s="1"/>
  <c r="AI181" i="1"/>
  <c r="Q182" i="1" s="1"/>
  <c r="CU24" i="1"/>
  <c r="X15" i="1" s="1"/>
  <c r="BG24" i="1"/>
  <c r="J14" i="1" s="1"/>
  <c r="AQ24" i="1"/>
  <c r="F8" i="1" s="1"/>
  <c r="CC24" i="1"/>
  <c r="X6" i="1" s="1"/>
  <c r="BQ24" i="1"/>
  <c r="H16" i="1" s="1"/>
  <c r="CM24" i="1"/>
  <c r="V8" i="1" s="1"/>
  <c r="AM24" i="1"/>
  <c r="H7" i="1" s="1"/>
  <c r="BW24" i="1"/>
  <c r="X16" i="1" s="1"/>
  <c r="AV24" i="1"/>
  <c r="U14" i="1" s="1"/>
  <c r="AR24" i="1"/>
  <c r="G8" i="1" s="1"/>
  <c r="CD24" i="1"/>
  <c r="Y6" i="1" s="1"/>
  <c r="BX24" i="1"/>
  <c r="Y16" i="1" s="1"/>
  <c r="CT24" i="1"/>
  <c r="W15" i="1" s="1"/>
  <c r="BF24" i="1"/>
  <c r="I14" i="1" s="1"/>
  <c r="AP24" i="1"/>
  <c r="E8" i="1" s="1"/>
  <c r="CB24" i="1"/>
  <c r="W6" i="1" s="1"/>
  <c r="AZ24" i="1"/>
  <c r="Y14" i="1" s="1"/>
  <c r="CQ24" i="1"/>
  <c r="Z8" i="1" s="1"/>
  <c r="BA24" i="1"/>
  <c r="Z14" i="1" s="1"/>
  <c r="AU210" i="1"/>
  <c r="Q222" i="1" s="1"/>
  <c r="CP24" i="1"/>
  <c r="Y8" i="1" s="1"/>
  <c r="AN181" i="1"/>
  <c r="P183" i="1" s="1"/>
  <c r="BM24" i="1"/>
  <c r="J15" i="1" s="1"/>
  <c r="BC24" i="1"/>
  <c r="F14" i="1" s="1"/>
  <c r="CI24" i="1"/>
  <c r="X7" i="1" s="1"/>
  <c r="AI24" i="1"/>
  <c r="J6" i="1" s="1"/>
  <c r="AW24" i="1"/>
  <c r="V14" i="1" s="1"/>
  <c r="AS24" i="1"/>
  <c r="H8" i="1" s="1"/>
  <c r="CE24" i="1"/>
  <c r="Z6" i="1" s="1"/>
  <c r="BY24" i="1"/>
  <c r="Z16" i="1" s="1"/>
  <c r="CR24" i="1"/>
  <c r="U15" i="1" s="1"/>
  <c r="BD24" i="1"/>
  <c r="G14" i="1" s="1"/>
  <c r="BZ24" i="1"/>
  <c r="U6" i="1" s="1"/>
  <c r="BL24" i="1"/>
  <c r="I15" i="1" s="1"/>
  <c r="BB24" i="1"/>
  <c r="E14" i="1" s="1"/>
  <c r="CH24" i="1"/>
  <c r="W7" i="1" s="1"/>
  <c r="AH24" i="1"/>
  <c r="I6" i="1" s="1"/>
  <c r="CW24" i="1"/>
  <c r="Z15" i="1" s="1"/>
  <c r="CK24" i="1"/>
  <c r="Z7" i="1" s="1"/>
  <c r="BS24" i="1"/>
  <c r="J16" i="1" s="1"/>
  <c r="BI24" i="1"/>
  <c r="F15" i="1" s="1"/>
  <c r="AO24" i="1"/>
  <c r="J7" i="1" s="1"/>
  <c r="AE24" i="1"/>
  <c r="F6" i="1" s="1"/>
  <c r="CS24" i="1"/>
  <c r="V15" i="1" s="1"/>
  <c r="BE24" i="1"/>
  <c r="H14" i="1" s="1"/>
  <c r="CA24" i="1"/>
  <c r="V6" i="1" s="1"/>
  <c r="BT24" i="1"/>
  <c r="U16" i="1" s="1"/>
  <c r="BJ24" i="1"/>
  <c r="G15" i="1" s="1"/>
  <c r="CF24" i="1"/>
  <c r="U7" i="1" s="1"/>
  <c r="AF24" i="1"/>
  <c r="G6" i="1" s="1"/>
  <c r="BR24" i="1"/>
  <c r="I16" i="1" s="1"/>
  <c r="BH24" i="1"/>
  <c r="E15" i="1" s="1"/>
  <c r="AN24" i="1"/>
  <c r="I7" i="1" s="1"/>
  <c r="AD24" i="1"/>
  <c r="E6" i="1" s="1"/>
</calcChain>
</file>

<file path=xl/sharedStrings.xml><?xml version="1.0" encoding="utf-8"?>
<sst xmlns="http://schemas.openxmlformats.org/spreadsheetml/2006/main" count="989" uniqueCount="159">
  <si>
    <t>P1:</t>
  </si>
  <si>
    <t>P2:</t>
  </si>
  <si>
    <t>P3:</t>
  </si>
  <si>
    <t>P4:</t>
  </si>
  <si>
    <t>P5:</t>
  </si>
  <si>
    <t>P6:</t>
  </si>
  <si>
    <t xml:space="preserve">   -   </t>
  </si>
  <si>
    <t xml:space="preserve"> </t>
  </si>
  <si>
    <t xml:space="preserve">P4: </t>
  </si>
  <si>
    <t xml:space="preserve">P5: </t>
  </si>
  <si>
    <t xml:space="preserve">P6: </t>
  </si>
  <si>
    <t>Sieger Halbfinale 1 (HF1) = HF1S</t>
  </si>
  <si>
    <t>Sieger Halbfinale 2 (HF2) = HF2S</t>
  </si>
  <si>
    <t>Verlierer Halbfinale 1 (HF1) = HF1V</t>
  </si>
  <si>
    <t>Verlierer Halbfinale 2 (HF2) = HF2V</t>
  </si>
  <si>
    <t>SPIELPLAN</t>
  </si>
  <si>
    <t>Gruppe Rot</t>
  </si>
  <si>
    <t>Gruppe Blau</t>
  </si>
  <si>
    <t>Gruppe Gelb</t>
  </si>
  <si>
    <t>Sätze</t>
  </si>
  <si>
    <t>Spiele</t>
  </si>
  <si>
    <t>Punkte</t>
  </si>
  <si>
    <t>Spiel 1</t>
  </si>
  <si>
    <t>Spiel 2</t>
  </si>
  <si>
    <t>Spiel 3</t>
  </si>
  <si>
    <t>A1</t>
  </si>
  <si>
    <t>B1</t>
  </si>
  <si>
    <t>C1</t>
  </si>
  <si>
    <t>Ergebnisse Halbfinale</t>
  </si>
  <si>
    <t>Ergebnisse Finale</t>
  </si>
  <si>
    <t>Ergebnisse Platz 3</t>
  </si>
  <si>
    <t>HFS1</t>
  </si>
  <si>
    <t>HFS2</t>
  </si>
  <si>
    <t>HFV1</t>
  </si>
  <si>
    <t>HFV2</t>
  </si>
  <si>
    <t>Gruppe Lila</t>
  </si>
  <si>
    <t>Sieger Gruppe Rot = ZRR1, ZRR2</t>
  </si>
  <si>
    <t>Dritter Gruppe Rot = TRR</t>
  </si>
  <si>
    <t>Dritter Gruppe Blau = TRB</t>
  </si>
  <si>
    <t>Sieger Gruppe Gelb = ZRG1, ZRG2</t>
  </si>
  <si>
    <t>Dritter Gruppe Gelb = TRG</t>
  </si>
  <si>
    <t>Sieger Gruppe Blau = ZRB1, ZRB2</t>
  </si>
  <si>
    <t>Dritter Gruppe Lila  = TRL</t>
  </si>
  <si>
    <t>Sieger Gruppe Lila = ZRL1, ZRL2</t>
  </si>
  <si>
    <t>ROT1</t>
  </si>
  <si>
    <t>ROT2</t>
  </si>
  <si>
    <t>ROT3</t>
  </si>
  <si>
    <t>LILA1</t>
  </si>
  <si>
    <t>BLAU1</t>
  </si>
  <si>
    <t>BLAU2</t>
  </si>
  <si>
    <t>BLAU3</t>
  </si>
  <si>
    <t>GELB1</t>
  </si>
  <si>
    <t>GELB2</t>
  </si>
  <si>
    <t>GELB3</t>
  </si>
  <si>
    <t>LILA3</t>
  </si>
  <si>
    <t>LILA2</t>
  </si>
  <si>
    <t>ZRG1</t>
  </si>
  <si>
    <t>ZRB2</t>
  </si>
  <si>
    <t>TRG</t>
  </si>
  <si>
    <t>TRB</t>
  </si>
  <si>
    <t>TRR</t>
  </si>
  <si>
    <t>TRL</t>
  </si>
  <si>
    <t>ZRR1</t>
  </si>
  <si>
    <t>ZRL1</t>
  </si>
  <si>
    <t>ZRR2</t>
  </si>
  <si>
    <t>ZRL2</t>
  </si>
  <si>
    <t>ZRG2</t>
  </si>
  <si>
    <t>ZRB1</t>
  </si>
  <si>
    <t>D1</t>
  </si>
  <si>
    <t>Y1</t>
  </si>
  <si>
    <t>Z1</t>
  </si>
  <si>
    <t>Y2</t>
  </si>
  <si>
    <t>Z2</t>
  </si>
  <si>
    <t>Ergebnisse Trostrunde</t>
  </si>
  <si>
    <t>Zwischenrunden und Trostrunde</t>
  </si>
  <si>
    <t>WER</t>
  </si>
  <si>
    <t>BEU</t>
  </si>
  <si>
    <t>NEU</t>
  </si>
  <si>
    <t>NÜR</t>
  </si>
  <si>
    <t>TC Wernau</t>
  </si>
  <si>
    <t>TC Beuren</t>
  </si>
  <si>
    <t>TB Neuffen</t>
  </si>
  <si>
    <t>D</t>
  </si>
  <si>
    <t>M</t>
  </si>
  <si>
    <t>Herren</t>
  </si>
  <si>
    <t>Damen</t>
  </si>
  <si>
    <t>Mixed</t>
  </si>
  <si>
    <t>B</t>
  </si>
  <si>
    <t>L</t>
  </si>
  <si>
    <t>G</t>
  </si>
  <si>
    <t>R</t>
  </si>
  <si>
    <t>Gruppe</t>
  </si>
  <si>
    <t>Kurz</t>
  </si>
  <si>
    <t>Vereinsname</t>
  </si>
  <si>
    <t>H-Doppel 1</t>
  </si>
  <si>
    <t>H-Doppel 2</t>
  </si>
  <si>
    <t>D-Doppel</t>
  </si>
  <si>
    <t>Lang</t>
  </si>
  <si>
    <t>T</t>
  </si>
  <si>
    <t>A</t>
  </si>
  <si>
    <t>C</t>
  </si>
  <si>
    <t>Y</t>
  </si>
  <si>
    <t>Z</t>
  </si>
  <si>
    <t>Verein li</t>
  </si>
  <si>
    <t>Verein re</t>
  </si>
  <si>
    <t>Paarung</t>
  </si>
  <si>
    <t>WEN</t>
  </si>
  <si>
    <t>TC Wendlingen</t>
  </si>
  <si>
    <t>ETV Nürtingen</t>
  </si>
  <si>
    <t>RAI</t>
  </si>
  <si>
    <t>TC Raidwangen</t>
  </si>
  <si>
    <t>BEM</t>
  </si>
  <si>
    <t>TC Bempflingen</t>
  </si>
  <si>
    <t>FRI</t>
  </si>
  <si>
    <t>HÜL</t>
  </si>
  <si>
    <t>TC Hülben</t>
  </si>
  <si>
    <t>TB Neuffen (NEU)</t>
  </si>
  <si>
    <t>ETV Nürtingen (NÜR)</t>
  </si>
  <si>
    <t>TC Beuren (BEU)</t>
  </si>
  <si>
    <t>TC Bempflingen (BEM)</t>
  </si>
  <si>
    <t>TC Wendlingen (WEN)</t>
  </si>
  <si>
    <t>SSF Kappishäusern (KAP)</t>
  </si>
  <si>
    <t>TSV Frickenhausen (FRI)</t>
  </si>
  <si>
    <t>TC Raidwangen (RAI)</t>
  </si>
  <si>
    <t>TC Wernau (WER)</t>
  </si>
  <si>
    <t>TV Grossbettlingen (GRO)</t>
  </si>
  <si>
    <t>KAP SSF Kappishäusern</t>
  </si>
  <si>
    <t>TSV Frickenhausen</t>
  </si>
  <si>
    <t>TV Grossbettlimgem</t>
  </si>
  <si>
    <t>GRO</t>
  </si>
  <si>
    <t>KAP</t>
  </si>
  <si>
    <t>BEU H-Doppel 1</t>
  </si>
  <si>
    <t>BEU H-Doppel 2</t>
  </si>
  <si>
    <t>BEU D-Doppel</t>
  </si>
  <si>
    <t>BEU Mixed</t>
  </si>
  <si>
    <t>GRO H-Doppel 1</t>
  </si>
  <si>
    <t>GRO H-Doppel 2</t>
  </si>
  <si>
    <t>GRO D-Doppel</t>
  </si>
  <si>
    <t>GRO Mixed</t>
  </si>
  <si>
    <t>KAP H-Doppel 1</t>
  </si>
  <si>
    <t>KAP D-Doppel</t>
  </si>
  <si>
    <t>NÜR H-Doppel 1</t>
  </si>
  <si>
    <t>NÜR D-Doppel</t>
  </si>
  <si>
    <t>KAP H-Doppel 2</t>
  </si>
  <si>
    <t>KAP Mixed</t>
  </si>
  <si>
    <t>NÜR Mixed</t>
  </si>
  <si>
    <t>NÜR H-Doppel 2</t>
  </si>
  <si>
    <t>Endstand</t>
  </si>
  <si>
    <t>NEU H-Doppel 1</t>
  </si>
  <si>
    <t>NEU D-Doppel</t>
  </si>
  <si>
    <t>FRI H-Doppel 1</t>
  </si>
  <si>
    <t>FRI D-Doppel</t>
  </si>
  <si>
    <t>NEU H-Doppel 2</t>
  </si>
  <si>
    <t>FRI Mixed</t>
  </si>
  <si>
    <t>FRI H-Doppel 2</t>
  </si>
  <si>
    <t>TV Großbettlingen</t>
  </si>
  <si>
    <t>TA TSV Frickenhausen</t>
  </si>
  <si>
    <t>SSF Kappishäusern</t>
  </si>
  <si>
    <t>TA TB Neuffen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</si>
</sst>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d/m/yyyy"/>
  </numFmts>
  <fonts count="33" x14ac:knownFonts="1"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11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2"/>
      <color indexed="13"/>
      <name val="Arial"/>
      <family val="2"/>
    </font>
    <font>
      <b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4"/>
        <bgColor indexed="64"/>
      </patternFill>
    </fill>
    <fill>
      <patternFill patternType="mediumGray">
        <fgColor indexed="45"/>
      </patternFill>
    </fill>
    <fill>
      <patternFill patternType="mediumGray">
        <fgColor indexed="48"/>
      </patternFill>
    </fill>
    <fill>
      <patternFill patternType="mediumGray">
        <fgColor indexed="10"/>
      </patternFill>
    </fill>
    <fill>
      <patternFill patternType="mediumGray">
        <fgColor indexed="12"/>
      </patternFill>
    </fill>
    <fill>
      <patternFill patternType="mediumGray">
        <fgColor indexed="48"/>
        <bgColor indexed="3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 applyNumberFormat="0"/>
  </cellStyleXfs>
  <cellXfs count="203">
    <xf numFmtId="0" fontId="0" fillId="0" borderId="0" xfId="0"/>
    <xf numFmtId="0" fontId="3" fillId="0" borderId="0" xfId="0" applyFont="1" applyFill="1" applyBorder="1" applyAlignment="1"/>
    <xf numFmtId="0" fontId="10" fillId="0" borderId="0" xfId="0" applyFont="1"/>
    <xf numFmtId="0" fontId="0" fillId="0" borderId="0" xfId="0" applyBorder="1"/>
    <xf numFmtId="0" fontId="6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0" fillId="0" borderId="8" xfId="0" applyBorder="1"/>
    <xf numFmtId="0" fontId="3" fillId="0" borderId="8" xfId="0" applyFont="1" applyFill="1" applyBorder="1" applyAlignment="1"/>
    <xf numFmtId="0" fontId="5" fillId="5" borderId="0" xfId="0" applyFont="1" applyFill="1" applyAlignment="1">
      <alignment horizontal="left"/>
    </xf>
    <xf numFmtId="0" fontId="3" fillId="5" borderId="0" xfId="0" applyFont="1" applyFill="1" applyBorder="1" applyAlignment="1"/>
    <xf numFmtId="0" fontId="10" fillId="5" borderId="0" xfId="0" applyFont="1" applyFill="1" applyAlignment="1">
      <alignment horizontal="left"/>
    </xf>
    <xf numFmtId="0" fontId="5" fillId="5" borderId="0" xfId="0" applyFont="1" applyFill="1" applyAlignment="1">
      <alignment horizontal="center"/>
    </xf>
    <xf numFmtId="0" fontId="6" fillId="5" borderId="0" xfId="0" applyFont="1" applyFill="1" applyBorder="1" applyAlignment="1"/>
    <xf numFmtId="0" fontId="3" fillId="5" borderId="2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center"/>
    </xf>
    <xf numFmtId="0" fontId="5" fillId="6" borderId="0" xfId="0" applyFont="1" applyFill="1" applyAlignment="1">
      <alignment horizontal="left"/>
    </xf>
    <xf numFmtId="0" fontId="3" fillId="6" borderId="0" xfId="0" applyFont="1" applyFill="1" applyBorder="1" applyAlignment="1"/>
    <xf numFmtId="0" fontId="10" fillId="6" borderId="0" xfId="0" applyFont="1" applyFill="1" applyAlignment="1">
      <alignment horizontal="left"/>
    </xf>
    <xf numFmtId="0" fontId="5" fillId="6" borderId="0" xfId="0" applyFont="1" applyFill="1" applyAlignment="1">
      <alignment horizontal="center"/>
    </xf>
    <xf numFmtId="0" fontId="6" fillId="6" borderId="0" xfId="0" applyFont="1" applyFill="1" applyBorder="1" applyAlignment="1"/>
    <xf numFmtId="0" fontId="3" fillId="6" borderId="1" xfId="0" applyFont="1" applyFill="1" applyBorder="1" applyAlignment="1"/>
    <xf numFmtId="0" fontId="3" fillId="6" borderId="5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2" xfId="0" applyFont="1" applyFill="1" applyBorder="1" applyAlignment="1"/>
    <xf numFmtId="0" fontId="3" fillId="7" borderId="3" xfId="0" applyFont="1" applyFill="1" applyBorder="1" applyAlignment="1"/>
    <xf numFmtId="0" fontId="5" fillId="7" borderId="0" xfId="0" applyFont="1" applyFill="1" applyAlignment="1">
      <alignment horizontal="left"/>
    </xf>
    <xf numFmtId="0" fontId="3" fillId="7" borderId="0" xfId="0" applyFont="1" applyFill="1" applyBorder="1" applyAlignment="1"/>
    <xf numFmtId="0" fontId="10" fillId="7" borderId="0" xfId="0" applyFont="1" applyFill="1" applyAlignment="1">
      <alignment horizontal="left"/>
    </xf>
    <xf numFmtId="0" fontId="5" fillId="7" borderId="0" xfId="0" applyFont="1" applyFill="1" applyAlignment="1">
      <alignment horizontal="center"/>
    </xf>
    <xf numFmtId="0" fontId="6" fillId="7" borderId="0" xfId="0" applyFont="1" applyFill="1" applyBorder="1" applyAlignment="1"/>
    <xf numFmtId="0" fontId="3" fillId="7" borderId="2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10" fillId="7" borderId="3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left"/>
      <protection locked="0"/>
    </xf>
    <xf numFmtId="0" fontId="3" fillId="6" borderId="2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/>
    <xf numFmtId="0" fontId="5" fillId="10" borderId="0" xfId="0" applyFont="1" applyFill="1" applyAlignment="1">
      <alignment horizontal="left"/>
    </xf>
    <xf numFmtId="0" fontId="3" fillId="10" borderId="0" xfId="0" applyFont="1" applyFill="1" applyBorder="1" applyAlignment="1"/>
    <xf numFmtId="0" fontId="10" fillId="10" borderId="0" xfId="0" applyFont="1" applyFill="1" applyAlignment="1">
      <alignment horizontal="left"/>
    </xf>
    <xf numFmtId="0" fontId="5" fillId="10" borderId="0" xfId="0" applyFont="1" applyFill="1" applyAlignment="1">
      <alignment horizontal="center"/>
    </xf>
    <xf numFmtId="0" fontId="6" fillId="10" borderId="0" xfId="0" applyFont="1" applyFill="1" applyBorder="1" applyAlignment="1"/>
    <xf numFmtId="0" fontId="3" fillId="10" borderId="1" xfId="0" applyFont="1" applyFill="1" applyBorder="1" applyAlignment="1"/>
    <xf numFmtId="0" fontId="3" fillId="10" borderId="5" xfId="0" applyFont="1" applyFill="1" applyBorder="1" applyAlignment="1">
      <alignment horizontal="left"/>
    </xf>
    <xf numFmtId="0" fontId="3" fillId="10" borderId="2" xfId="0" applyFont="1" applyFill="1" applyBorder="1" applyAlignment="1" applyProtection="1">
      <alignment horizontal="left"/>
      <protection locked="0"/>
    </xf>
    <xf numFmtId="0" fontId="3" fillId="10" borderId="2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10" fillId="11" borderId="3" xfId="0" applyFont="1" applyFill="1" applyBorder="1" applyAlignment="1">
      <alignment horizontal="center"/>
    </xf>
    <xf numFmtId="0" fontId="10" fillId="12" borderId="3" xfId="0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"/>
    </xf>
    <xf numFmtId="0" fontId="3" fillId="12" borderId="1" xfId="0" applyFont="1" applyFill="1" applyBorder="1" applyAlignment="1"/>
    <xf numFmtId="0" fontId="3" fillId="11" borderId="1" xfId="0" applyFont="1" applyFill="1" applyBorder="1" applyAlignment="1"/>
    <xf numFmtId="0" fontId="3" fillId="11" borderId="2" xfId="0" applyFont="1" applyFill="1" applyBorder="1" applyAlignment="1"/>
    <xf numFmtId="0" fontId="3" fillId="12" borderId="2" xfId="0" applyFont="1" applyFill="1" applyBorder="1" applyAlignment="1" applyProtection="1">
      <alignment horizontal="center"/>
      <protection locked="0"/>
    </xf>
    <xf numFmtId="0" fontId="3" fillId="12" borderId="2" xfId="0" applyFont="1" applyFill="1" applyBorder="1" applyAlignment="1">
      <alignment horizontal="center"/>
    </xf>
    <xf numFmtId="0" fontId="3" fillId="9" borderId="2" xfId="0" applyFont="1" applyFill="1" applyBorder="1" applyAlignment="1" applyProtection="1">
      <alignment horizontal="center"/>
      <protection locked="0"/>
    </xf>
    <xf numFmtId="0" fontId="3" fillId="9" borderId="2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4" fontId="4" fillId="0" borderId="0" xfId="0" applyNumberFormat="1" applyFont="1" applyAlignment="1">
      <alignment horizontal="center"/>
    </xf>
    <xf numFmtId="164" fontId="0" fillId="0" borderId="0" xfId="0" applyNumberFormat="1" applyAlignment="1"/>
    <xf numFmtId="0" fontId="22" fillId="0" borderId="0" xfId="0" applyFont="1" applyAlignment="1">
      <alignment horizontal="center"/>
    </xf>
    <xf numFmtId="164" fontId="22" fillId="0" borderId="0" xfId="0" applyNumberFormat="1" applyFont="1" applyAlignme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5" fillId="0" borderId="0" xfId="0" applyFont="1" applyBorder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right"/>
    </xf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 applyBorder="1"/>
    <xf numFmtId="0" fontId="27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Border="1"/>
    <xf numFmtId="0" fontId="10" fillId="14" borderId="0" xfId="0" applyFont="1" applyFill="1"/>
    <xf numFmtId="0" fontId="5" fillId="14" borderId="0" xfId="0" applyFont="1" applyFill="1" applyAlignment="1">
      <alignment horizontal="center"/>
    </xf>
    <xf numFmtId="0" fontId="1" fillId="14" borderId="0" xfId="0" applyFont="1" applyFill="1"/>
    <xf numFmtId="0" fontId="10" fillId="0" borderId="0" xfId="0" applyFont="1" applyBorder="1" applyAlignment="1">
      <alignment horizontal="center"/>
    </xf>
    <xf numFmtId="164" fontId="1" fillId="0" borderId="0" xfId="0" applyNumberFormat="1" applyFont="1" applyAlignment="1"/>
    <xf numFmtId="0" fontId="30" fillId="0" borderId="0" xfId="0" applyFont="1"/>
    <xf numFmtId="0" fontId="31" fillId="0" borderId="0" xfId="0" applyFont="1"/>
    <xf numFmtId="0" fontId="31" fillId="0" borderId="0" xfId="0" applyFont="1" applyFill="1" applyBorder="1"/>
    <xf numFmtId="0" fontId="3" fillId="0" borderId="3" xfId="0" applyFont="1" applyBorder="1" applyAlignment="1">
      <alignment vertical="center"/>
    </xf>
    <xf numFmtId="0" fontId="3" fillId="14" borderId="1" xfId="0" applyFont="1" applyFill="1" applyBorder="1" applyAlignment="1">
      <alignment vertical="center"/>
    </xf>
    <xf numFmtId="0" fontId="3" fillId="14" borderId="2" xfId="0" applyFont="1" applyFill="1" applyBorder="1" applyAlignment="1">
      <alignment vertical="center"/>
    </xf>
    <xf numFmtId="0" fontId="3" fillId="14" borderId="3" xfId="0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14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3" fillId="14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3" fillId="9" borderId="2" xfId="0" applyFont="1" applyFill="1" applyBorder="1" applyAlignment="1">
      <alignment vertical="center"/>
    </xf>
    <xf numFmtId="0" fontId="3" fillId="9" borderId="5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vertical="center"/>
    </xf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vertical="center"/>
    </xf>
    <xf numFmtId="0" fontId="3" fillId="13" borderId="1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vertical="center"/>
    </xf>
    <xf numFmtId="0" fontId="3" fillId="13" borderId="2" xfId="0" applyFont="1" applyFill="1" applyBorder="1" applyAlignment="1">
      <alignment horizontal="left" vertical="center"/>
    </xf>
    <xf numFmtId="0" fontId="3" fillId="13" borderId="2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10" borderId="3" xfId="0" applyFont="1" applyFill="1" applyBorder="1" applyAlignment="1">
      <alignment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3" fillId="10" borderId="2" xfId="0" applyFont="1" applyFill="1" applyBorder="1" applyAlignment="1">
      <alignment vertical="center"/>
    </xf>
    <xf numFmtId="0" fontId="3" fillId="10" borderId="5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2" fillId="4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8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4" fillId="8" borderId="0" xfId="0" applyFont="1" applyFill="1" applyAlignment="1">
      <alignment vertical="center"/>
    </xf>
    <xf numFmtId="0" fontId="19" fillId="8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18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/>
    </xf>
    <xf numFmtId="0" fontId="3" fillId="13" borderId="1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10" fillId="0" borderId="0" xfId="0" applyFont="1" applyBorder="1" applyAlignment="1">
      <alignment horizontal="center" textRotation="90"/>
    </xf>
    <xf numFmtId="0" fontId="32" fillId="0" borderId="0" xfId="0" applyFont="1" applyAlignment="1">
      <alignment horizontal="center"/>
    </xf>
  </cellXfs>
  <cellStyles count="1">
    <cellStyle name="Standard" xfId="0" builtinId="0"/>
  </cellStyles>
  <dxfs count="505"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theme="0"/>
      </font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font>
        <color rgb="FFFF0000"/>
      </font>
      <fill>
        <patternFill>
          <bgColor indexed="4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66FF33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00FF"/>
      </font>
      <fill>
        <patternFill>
          <bgColor rgb="FFFF0000"/>
        </patternFill>
      </fill>
    </dxf>
    <dxf>
      <font>
        <color rgb="FF0000FF"/>
      </font>
      <fill>
        <patternFill>
          <bgColor rgb="FFFFFF00"/>
        </patternFill>
      </fill>
    </dxf>
    <dxf>
      <font>
        <color rgb="FF0099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00CC"/>
      </font>
      <fill>
        <patternFill>
          <bgColor rgb="FFFF33CC"/>
        </patternFill>
      </fill>
    </dxf>
    <dxf>
      <font>
        <color auto="1"/>
      </font>
      <fill>
        <patternFill>
          <bgColor rgb="FFFF33CC"/>
        </patternFill>
      </fill>
    </dxf>
    <dxf>
      <font>
        <color rgb="FFFFFF00"/>
      </font>
      <fill>
        <patternFill>
          <bgColor rgb="FFFF33CC"/>
        </patternFill>
      </fill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border>
        <left/>
        <right/>
        <top/>
        <bottom/>
        <vertical/>
        <horizontal/>
      </border>
    </dxf>
    <dxf>
      <fill>
        <patternFill patternType="mediumGray">
          <fgColor theme="0"/>
          <bgColor rgb="FFFFFF00"/>
        </patternFill>
      </fill>
    </dxf>
    <dxf>
      <fill>
        <patternFill patternType="mediumGray">
          <fgColor theme="0"/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lor theme="0"/>
      </font>
    </dxf>
    <dxf>
      <font>
        <color theme="0"/>
      </font>
    </dxf>
    <dxf>
      <fill>
        <patternFill patternType="mediumGray">
          <fgColor indexed="48"/>
        </patternFill>
      </fill>
    </dxf>
    <dxf>
      <fill>
        <patternFill patternType="mediumGray">
          <fgColor indexed="45"/>
        </patternFill>
      </fill>
    </dxf>
    <dxf>
      <fill>
        <patternFill>
          <bgColor indexed="43"/>
        </patternFill>
      </fill>
    </dxf>
    <dxf>
      <fill>
        <patternFill patternType="mediumGray">
          <fgColor indexed="10"/>
        </patternFill>
      </fill>
    </dxf>
  </dxfs>
  <tableStyles count="0" defaultTableStyle="TableStyleMedium2" defaultPivotStyle="PivotStyleLight16"/>
  <colors>
    <mruColors>
      <color rgb="FFFF33CC"/>
      <color rgb="FF0000CC"/>
      <color rgb="FF0000FF"/>
      <color rgb="FFCC3399"/>
      <color rgb="FFD60093"/>
      <color rgb="FF0099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46"/>
  <sheetViews>
    <sheetView tabSelected="1" topLeftCell="A192" zoomScaleNormal="100" workbookViewId="0">
      <selection activeCell="P202" sqref="P202"/>
    </sheetView>
  </sheetViews>
  <sheetFormatPr baseColWidth="10" defaultRowHeight="12.5" x14ac:dyDescent="0.25"/>
  <cols>
    <col min="1" max="1" width="5" customWidth="1"/>
    <col min="2" max="2" width="7.08984375" customWidth="1"/>
    <col min="3" max="3" width="14.36328125" customWidth="1"/>
    <col min="4" max="4" width="3.6328125" customWidth="1"/>
    <col min="5" max="6" width="3.81640625" customWidth="1"/>
    <col min="7" max="10" width="3.54296875" customWidth="1"/>
    <col min="11" max="11" width="3.54296875" style="11" hidden="1" customWidth="1"/>
    <col min="12" max="13" width="3.81640625" customWidth="1"/>
    <col min="14" max="20" width="3.54296875" customWidth="1"/>
    <col min="21" max="21" width="3.81640625" customWidth="1"/>
    <col min="22" max="22" width="3.81640625" style="77" customWidth="1"/>
    <col min="23" max="25" width="3.54296875" customWidth="1"/>
    <col min="26" max="26" width="3.6328125" customWidth="1"/>
    <col min="27" max="27" width="6.90625" customWidth="1"/>
    <col min="28" max="28" width="6" bestFit="1" customWidth="1"/>
    <col min="29" max="101" width="4.6328125" customWidth="1"/>
  </cols>
  <sheetData>
    <row r="1" spans="1:44" ht="20" x14ac:dyDescent="0.4">
      <c r="A1">
        <v>0</v>
      </c>
      <c r="C1" s="199" t="str">
        <f>"VR Bank HOHENNEUFFEN-TECK CUP "&amp;TEXT(A2,"JJJJ")</f>
        <v>VR Bank HOHENNEUFFEN-TECK CUP 2017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84" t="s">
        <v>84</v>
      </c>
      <c r="U1" s="85">
        <v>1</v>
      </c>
      <c r="V1" s="85">
        <f>COUNTIF(V25:V102,1)</f>
        <v>10</v>
      </c>
      <c r="W1" s="85">
        <f>COUNTIF(W25:W102,"R")</f>
        <v>4</v>
      </c>
      <c r="X1" s="200">
        <f>COUNTIF(X$25:Y$102,1)</f>
        <v>28</v>
      </c>
      <c r="Y1" s="200"/>
      <c r="Z1" s="85">
        <f>COUNTIF(Z25:Z102,"ROT")</f>
        <v>12</v>
      </c>
      <c r="AA1" s="86"/>
      <c r="AB1" s="89"/>
      <c r="AC1" s="90" t="s">
        <v>91</v>
      </c>
      <c r="AD1" s="89" t="s">
        <v>92</v>
      </c>
      <c r="AE1" s="89" t="s">
        <v>93</v>
      </c>
      <c r="AF1" s="89"/>
      <c r="AG1" s="89"/>
      <c r="AH1" s="91"/>
      <c r="AI1" s="91"/>
      <c r="AJ1" s="91"/>
      <c r="AK1" s="92" t="s">
        <v>92</v>
      </c>
      <c r="AL1" s="91" t="s">
        <v>97</v>
      </c>
      <c r="AM1" s="91"/>
      <c r="AN1" s="91"/>
      <c r="AO1" s="91"/>
    </row>
    <row r="2" spans="1:44" ht="20" x14ac:dyDescent="0.4">
      <c r="A2" s="196">
        <v>42951</v>
      </c>
      <c r="B2" s="196"/>
      <c r="C2" s="104"/>
      <c r="D2" s="6"/>
      <c r="F2" s="6"/>
      <c r="G2" s="6"/>
      <c r="H2" s="6" t="s">
        <v>15</v>
      </c>
      <c r="I2" s="6"/>
      <c r="J2" s="6"/>
      <c r="K2" s="10"/>
      <c r="L2" s="6"/>
      <c r="M2" s="79"/>
      <c r="N2" s="6"/>
      <c r="O2" s="6"/>
      <c r="P2" s="6"/>
      <c r="Q2" s="6"/>
      <c r="R2" s="83"/>
      <c r="S2" s="83"/>
      <c r="T2" s="84" t="s">
        <v>84</v>
      </c>
      <c r="U2" s="85">
        <v>2</v>
      </c>
      <c r="V2" s="85">
        <f>COUNTIF(V25:V102,2)</f>
        <v>10</v>
      </c>
      <c r="W2" s="85">
        <f>COUNTIF(W25:W102,"B")</f>
        <v>12</v>
      </c>
      <c r="X2" s="200">
        <f>COUNTIF(X$25:Y$102,2)</f>
        <v>28</v>
      </c>
      <c r="Y2" s="200"/>
      <c r="Z2" s="85">
        <f>COUNTIF(Z25:Z102,"BLAU")</f>
        <v>12</v>
      </c>
      <c r="AA2" s="86"/>
      <c r="AB2" s="91"/>
      <c r="AC2" s="93" t="s">
        <v>44</v>
      </c>
      <c r="AD2" s="78" t="s">
        <v>77</v>
      </c>
      <c r="AE2" s="78" t="s">
        <v>81</v>
      </c>
      <c r="AF2" s="91"/>
      <c r="AG2" s="91"/>
      <c r="AH2" s="91"/>
      <c r="AI2" s="92">
        <f>COUNTIF($AA$25:$AB$102,AC2)</f>
        <v>4</v>
      </c>
      <c r="AJ2" s="91"/>
      <c r="AK2" s="92">
        <v>1</v>
      </c>
      <c r="AL2" s="91" t="s">
        <v>94</v>
      </c>
      <c r="AM2" s="91"/>
      <c r="AN2" s="91"/>
      <c r="AO2" s="92">
        <f>COUNTIF($V$25:$V$102,AK2)</f>
        <v>10</v>
      </c>
    </row>
    <row r="3" spans="1:44" x14ac:dyDescent="0.25">
      <c r="A3" s="82"/>
      <c r="B3" s="80"/>
      <c r="C3" s="80"/>
      <c r="R3" s="86"/>
      <c r="S3" s="86"/>
      <c r="T3" s="84" t="s">
        <v>85</v>
      </c>
      <c r="U3" s="85" t="s">
        <v>82</v>
      </c>
      <c r="V3" s="85">
        <f>COUNTIF(V25:V102,"D")</f>
        <v>10</v>
      </c>
      <c r="W3" s="85">
        <f>COUNTIF(W25:W102,"G")</f>
        <v>12</v>
      </c>
      <c r="X3" s="200">
        <f>COUNTIF(X$25:Y$102,3)</f>
        <v>24</v>
      </c>
      <c r="Y3" s="200"/>
      <c r="Z3" s="85">
        <f>COUNTIF(Z25:Z102,"GELB")</f>
        <v>12</v>
      </c>
      <c r="AA3" s="86"/>
      <c r="AB3" s="91"/>
      <c r="AC3" s="93" t="s">
        <v>45</v>
      </c>
      <c r="AD3" s="78" t="s">
        <v>106</v>
      </c>
      <c r="AE3" s="78" t="s">
        <v>107</v>
      </c>
      <c r="AF3" s="91"/>
      <c r="AG3" s="91"/>
      <c r="AH3" s="91"/>
      <c r="AI3" s="92">
        <f t="shared" ref="AI3:AI13" si="0">COUNTIF($AA$25:$AB$102,AC3)</f>
        <v>4</v>
      </c>
      <c r="AJ3" s="91"/>
      <c r="AK3" s="92">
        <v>2</v>
      </c>
      <c r="AL3" s="91" t="s">
        <v>95</v>
      </c>
      <c r="AM3" s="91"/>
      <c r="AN3" s="91"/>
      <c r="AO3" s="92">
        <f t="shared" ref="AO3:AO5" si="1">COUNTIF($V$25:$V$102,AK3)</f>
        <v>10</v>
      </c>
    </row>
    <row r="4" spans="1:44" ht="13" x14ac:dyDescent="0.3">
      <c r="A4" s="82"/>
      <c r="B4" s="80"/>
      <c r="C4" s="80"/>
      <c r="L4" s="2"/>
      <c r="M4" s="2"/>
      <c r="N4" s="2"/>
      <c r="O4" s="2"/>
      <c r="P4" s="2"/>
      <c r="Q4" s="2"/>
      <c r="R4" s="87"/>
      <c r="S4" s="87"/>
      <c r="T4" s="84" t="s">
        <v>86</v>
      </c>
      <c r="U4" s="85" t="s">
        <v>83</v>
      </c>
      <c r="V4" s="85">
        <f>COUNTIF(V25:V102,"M")</f>
        <v>10</v>
      </c>
      <c r="W4" s="85">
        <f>COUNTIF(W25:W102,"L")</f>
        <v>12</v>
      </c>
      <c r="X4" s="85"/>
      <c r="Y4" s="86"/>
      <c r="Z4" s="85">
        <f>COUNTIF(Z25:Z102,"LILA")</f>
        <v>12</v>
      </c>
      <c r="AA4" s="86"/>
      <c r="AB4" s="91"/>
      <c r="AC4" s="93" t="s">
        <v>46</v>
      </c>
      <c r="AD4" s="78" t="s">
        <v>7</v>
      </c>
      <c r="AE4" s="78" t="s">
        <v>7</v>
      </c>
      <c r="AF4" s="91"/>
      <c r="AG4" s="91"/>
      <c r="AH4" s="91"/>
      <c r="AI4" s="92">
        <f t="shared" si="0"/>
        <v>0</v>
      </c>
      <c r="AJ4" s="91"/>
      <c r="AK4" s="92" t="s">
        <v>82</v>
      </c>
      <c r="AL4" s="91" t="s">
        <v>96</v>
      </c>
      <c r="AM4" s="91"/>
      <c r="AN4" s="91"/>
      <c r="AO4" s="92">
        <f t="shared" si="1"/>
        <v>10</v>
      </c>
    </row>
    <row r="5" spans="1:44" ht="18" customHeight="1" x14ac:dyDescent="0.25">
      <c r="A5" s="161" t="s">
        <v>16</v>
      </c>
      <c r="B5" s="161"/>
      <c r="C5" s="161"/>
      <c r="D5" s="161"/>
      <c r="E5" s="162" t="s">
        <v>20</v>
      </c>
      <c r="F5" s="162"/>
      <c r="G5" s="162" t="s">
        <v>19</v>
      </c>
      <c r="H5" s="162"/>
      <c r="I5" s="162" t="s">
        <v>21</v>
      </c>
      <c r="J5" s="162"/>
      <c r="K5" s="163"/>
      <c r="L5" s="164" t="s">
        <v>17</v>
      </c>
      <c r="M5" s="164"/>
      <c r="N5" s="164"/>
      <c r="O5" s="164"/>
      <c r="P5" s="164"/>
      <c r="Q5" s="164"/>
      <c r="R5" s="164"/>
      <c r="S5" s="164"/>
      <c r="T5" s="164"/>
      <c r="U5" s="162" t="s">
        <v>20</v>
      </c>
      <c r="V5" s="165"/>
      <c r="W5" s="162" t="s">
        <v>19</v>
      </c>
      <c r="X5" s="162"/>
      <c r="Y5" s="162" t="s">
        <v>21</v>
      </c>
      <c r="Z5" s="162"/>
      <c r="AA5" s="9"/>
      <c r="AB5" s="94"/>
      <c r="AC5" s="93" t="s">
        <v>48</v>
      </c>
      <c r="AD5" s="78" t="s">
        <v>126</v>
      </c>
      <c r="AE5" s="78" t="s">
        <v>108</v>
      </c>
      <c r="AF5" s="91"/>
      <c r="AG5" s="91"/>
      <c r="AH5" s="91"/>
      <c r="AI5" s="92">
        <f t="shared" si="0"/>
        <v>8</v>
      </c>
      <c r="AJ5" s="91"/>
      <c r="AK5" s="92" t="s">
        <v>83</v>
      </c>
      <c r="AL5" s="91" t="s">
        <v>86</v>
      </c>
      <c r="AM5" s="91"/>
      <c r="AN5" s="91"/>
      <c r="AO5" s="92">
        <f t="shared" si="1"/>
        <v>10</v>
      </c>
    </row>
    <row r="6" spans="1:44" ht="18" customHeight="1" x14ac:dyDescent="0.25">
      <c r="A6" s="166" t="s">
        <v>116</v>
      </c>
      <c r="B6" s="166"/>
      <c r="C6" s="167"/>
      <c r="D6" s="167"/>
      <c r="E6" s="168">
        <f t="shared" ref="E6:J6" si="2">AD24</f>
        <v>47</v>
      </c>
      <c r="F6" s="168">
        <f t="shared" si="2"/>
        <v>32</v>
      </c>
      <c r="G6" s="168">
        <f t="shared" si="2"/>
        <v>6</v>
      </c>
      <c r="H6" s="168">
        <f t="shared" si="2"/>
        <v>3</v>
      </c>
      <c r="I6" s="168">
        <f t="shared" si="2"/>
        <v>3</v>
      </c>
      <c r="J6" s="168">
        <f t="shared" si="2"/>
        <v>1</v>
      </c>
      <c r="K6" s="163"/>
      <c r="L6" s="169" t="s">
        <v>121</v>
      </c>
      <c r="M6" s="169"/>
      <c r="N6" s="169"/>
      <c r="O6" s="169"/>
      <c r="P6" s="169"/>
      <c r="Q6" s="169"/>
      <c r="R6" s="169"/>
      <c r="S6" s="169"/>
      <c r="T6" s="169"/>
      <c r="U6" s="168">
        <f t="shared" ref="U6:Z6" si="3">BZ24</f>
        <v>94</v>
      </c>
      <c r="V6" s="168">
        <f t="shared" si="3"/>
        <v>42</v>
      </c>
      <c r="W6" s="168">
        <f t="shared" si="3"/>
        <v>14</v>
      </c>
      <c r="X6" s="168">
        <f t="shared" si="3"/>
        <v>2</v>
      </c>
      <c r="Y6" s="168">
        <f t="shared" si="3"/>
        <v>7</v>
      </c>
      <c r="Z6" s="168">
        <f t="shared" si="3"/>
        <v>1</v>
      </c>
      <c r="AA6" s="9"/>
      <c r="AB6" s="94"/>
      <c r="AC6" s="93" t="s">
        <v>49</v>
      </c>
      <c r="AD6" s="78" t="s">
        <v>111</v>
      </c>
      <c r="AE6" s="78" t="s">
        <v>112</v>
      </c>
      <c r="AF6" s="91"/>
      <c r="AG6" s="91"/>
      <c r="AH6" s="91"/>
      <c r="AI6" s="92">
        <f t="shared" si="0"/>
        <v>8</v>
      </c>
      <c r="AJ6" s="91"/>
      <c r="AK6" s="91"/>
      <c r="AL6" s="91"/>
      <c r="AM6" s="91"/>
      <c r="AN6" s="91"/>
      <c r="AO6" s="91"/>
      <c r="AQ6" s="91"/>
      <c r="AR6" s="91"/>
    </row>
    <row r="7" spans="1:44" ht="18" customHeight="1" x14ac:dyDescent="0.25">
      <c r="A7" s="170" t="s">
        <v>120</v>
      </c>
      <c r="B7" s="170"/>
      <c r="C7" s="171"/>
      <c r="D7" s="171"/>
      <c r="E7" s="168">
        <f t="shared" ref="E7:J7" si="4">AJ24</f>
        <v>32</v>
      </c>
      <c r="F7" s="168">
        <f t="shared" si="4"/>
        <v>47</v>
      </c>
      <c r="G7" s="168">
        <f t="shared" si="4"/>
        <v>3</v>
      </c>
      <c r="H7" s="168">
        <f t="shared" si="4"/>
        <v>6</v>
      </c>
      <c r="I7" s="168">
        <f t="shared" si="4"/>
        <v>1</v>
      </c>
      <c r="J7" s="168">
        <f t="shared" si="4"/>
        <v>3</v>
      </c>
      <c r="K7" s="163"/>
      <c r="L7" s="172" t="s">
        <v>119</v>
      </c>
      <c r="M7" s="173"/>
      <c r="N7" s="173"/>
      <c r="O7" s="173"/>
      <c r="P7" s="173"/>
      <c r="Q7" s="173"/>
      <c r="R7" s="173"/>
      <c r="S7" s="173"/>
      <c r="T7" s="173"/>
      <c r="U7" s="168">
        <f t="shared" ref="U7:Z7" si="5">CF24</f>
        <v>84</v>
      </c>
      <c r="V7" s="168">
        <f t="shared" si="5"/>
        <v>69</v>
      </c>
      <c r="W7" s="168">
        <f t="shared" si="5"/>
        <v>9</v>
      </c>
      <c r="X7" s="168">
        <f t="shared" si="5"/>
        <v>8</v>
      </c>
      <c r="Y7" s="168">
        <f t="shared" si="5"/>
        <v>4</v>
      </c>
      <c r="Z7" s="168">
        <f t="shared" si="5"/>
        <v>4</v>
      </c>
      <c r="AA7" s="9"/>
      <c r="AB7" s="94"/>
      <c r="AC7" s="93" t="s">
        <v>50</v>
      </c>
      <c r="AD7" s="78" t="s">
        <v>76</v>
      </c>
      <c r="AE7" s="78" t="s">
        <v>80</v>
      </c>
      <c r="AF7" s="91"/>
      <c r="AG7" s="91"/>
      <c r="AH7" s="91"/>
      <c r="AI7" s="92">
        <f t="shared" si="0"/>
        <v>8</v>
      </c>
      <c r="AJ7" s="91"/>
      <c r="AK7" s="91"/>
      <c r="AL7" s="91"/>
      <c r="AM7" s="91"/>
      <c r="AN7" s="91"/>
      <c r="AO7" s="91"/>
      <c r="AQ7" s="91"/>
      <c r="AR7" s="91"/>
    </row>
    <row r="8" spans="1:44" ht="18" customHeight="1" x14ac:dyDescent="0.25">
      <c r="A8" s="174" t="s">
        <v>7</v>
      </c>
      <c r="B8" s="174"/>
      <c r="C8" s="174"/>
      <c r="D8" s="174"/>
      <c r="E8" s="168">
        <f t="shared" ref="E8:J8" si="6">AP24</f>
        <v>0</v>
      </c>
      <c r="F8" s="168">
        <f t="shared" si="6"/>
        <v>0</v>
      </c>
      <c r="G8" s="168">
        <f t="shared" si="6"/>
        <v>0</v>
      </c>
      <c r="H8" s="168">
        <f t="shared" si="6"/>
        <v>0</v>
      </c>
      <c r="I8" s="168">
        <f t="shared" si="6"/>
        <v>0</v>
      </c>
      <c r="J8" s="168">
        <f t="shared" si="6"/>
        <v>0</v>
      </c>
      <c r="K8" s="163"/>
      <c r="L8" s="175" t="s">
        <v>118</v>
      </c>
      <c r="M8" s="175"/>
      <c r="N8" s="175"/>
      <c r="O8" s="175"/>
      <c r="P8" s="175"/>
      <c r="Q8" s="175"/>
      <c r="R8" s="175"/>
      <c r="S8" s="175"/>
      <c r="T8" s="175"/>
      <c r="U8" s="168">
        <f t="shared" ref="U8:Z8" si="7">CL24</f>
        <v>33</v>
      </c>
      <c r="V8" s="168">
        <f t="shared" si="7"/>
        <v>100</v>
      </c>
      <c r="W8" s="168">
        <f t="shared" si="7"/>
        <v>2</v>
      </c>
      <c r="X8" s="168">
        <f t="shared" si="7"/>
        <v>15</v>
      </c>
      <c r="Y8" s="168">
        <f t="shared" si="7"/>
        <v>1</v>
      </c>
      <c r="Z8" s="168">
        <f t="shared" si="7"/>
        <v>7</v>
      </c>
      <c r="AA8" s="9"/>
      <c r="AB8" s="94"/>
      <c r="AC8" s="93" t="s">
        <v>51</v>
      </c>
      <c r="AD8" s="78" t="s">
        <v>113</v>
      </c>
      <c r="AE8" s="78" t="s">
        <v>127</v>
      </c>
      <c r="AF8" s="91"/>
      <c r="AG8" s="91"/>
      <c r="AH8" s="91"/>
      <c r="AI8" s="92">
        <f t="shared" si="0"/>
        <v>8</v>
      </c>
      <c r="AJ8" s="91"/>
      <c r="AK8" s="91"/>
      <c r="AL8" s="91"/>
      <c r="AM8" s="91"/>
      <c r="AN8" s="91"/>
      <c r="AO8" s="91"/>
      <c r="AQ8" s="91"/>
      <c r="AR8" s="91"/>
    </row>
    <row r="9" spans="1:44" ht="18" customHeight="1" x14ac:dyDescent="0.25">
      <c r="AA9" s="9"/>
      <c r="AB9" s="94"/>
      <c r="AC9" s="93" t="s">
        <v>52</v>
      </c>
      <c r="AD9" s="78" t="s">
        <v>109</v>
      </c>
      <c r="AE9" s="78" t="s">
        <v>110</v>
      </c>
      <c r="AF9" s="91"/>
      <c r="AG9" s="91"/>
      <c r="AH9" s="91"/>
      <c r="AI9" s="92">
        <f t="shared" si="0"/>
        <v>8</v>
      </c>
      <c r="AJ9" s="91"/>
      <c r="AK9" s="91"/>
      <c r="AL9" s="91"/>
      <c r="AM9" s="91"/>
      <c r="AN9" s="91"/>
      <c r="AO9" s="91"/>
      <c r="AQ9" s="91"/>
      <c r="AR9" s="91"/>
    </row>
    <row r="10" spans="1:44" ht="18" customHeight="1" x14ac:dyDescent="0.25">
      <c r="A10" s="105" t="s">
        <v>36</v>
      </c>
      <c r="B10" s="105"/>
      <c r="C10" s="106"/>
      <c r="D10" s="106"/>
      <c r="E10" s="106"/>
      <c r="F10" s="106"/>
      <c r="G10" s="106"/>
      <c r="H10" s="106"/>
      <c r="I10" s="106"/>
      <c r="J10" s="106"/>
      <c r="K10" s="107"/>
      <c r="L10" s="105" t="s">
        <v>41</v>
      </c>
      <c r="M10" s="106"/>
      <c r="N10" s="106"/>
      <c r="O10" s="106"/>
      <c r="P10" s="106"/>
      <c r="Q10" s="106"/>
      <c r="R10" s="106"/>
      <c r="S10" s="106"/>
      <c r="AA10" s="3"/>
      <c r="AB10" s="94"/>
      <c r="AC10" s="93" t="s">
        <v>53</v>
      </c>
      <c r="AD10" s="78" t="s">
        <v>75</v>
      </c>
      <c r="AE10" s="78" t="s">
        <v>79</v>
      </c>
      <c r="AF10" s="91"/>
      <c r="AG10" s="91"/>
      <c r="AH10" s="91"/>
      <c r="AI10" s="92">
        <f t="shared" si="0"/>
        <v>8</v>
      </c>
      <c r="AJ10" s="91"/>
      <c r="AK10" s="91"/>
      <c r="AL10" s="91"/>
      <c r="AM10" s="91"/>
      <c r="AN10" s="91"/>
      <c r="AO10" s="91"/>
      <c r="AQ10" s="91"/>
      <c r="AR10" s="91"/>
    </row>
    <row r="11" spans="1:44" ht="18" customHeight="1" x14ac:dyDescent="0.3">
      <c r="A11" s="105" t="s">
        <v>37</v>
      </c>
      <c r="B11" s="105"/>
      <c r="C11" s="105"/>
      <c r="D11" s="106"/>
      <c r="E11" s="106"/>
      <c r="F11" s="106"/>
      <c r="G11" s="106"/>
      <c r="H11" s="106"/>
      <c r="I11" s="106"/>
      <c r="J11" s="106"/>
      <c r="K11" s="107"/>
      <c r="L11" s="105" t="s">
        <v>38</v>
      </c>
      <c r="M11" s="105"/>
      <c r="N11" s="105"/>
      <c r="O11" s="105"/>
      <c r="P11" s="105"/>
      <c r="Q11" s="105"/>
      <c r="R11" s="105"/>
      <c r="S11" s="105"/>
      <c r="T11" s="2"/>
      <c r="U11" s="2"/>
      <c r="V11" s="76"/>
      <c r="W11" s="2"/>
      <c r="AB11" s="91"/>
      <c r="AC11" s="93" t="s">
        <v>47</v>
      </c>
      <c r="AD11" s="78" t="s">
        <v>78</v>
      </c>
      <c r="AE11" s="78" t="s">
        <v>108</v>
      </c>
      <c r="AF11" s="91"/>
      <c r="AG11" s="91"/>
      <c r="AH11" s="91"/>
      <c r="AI11" s="92">
        <f t="shared" si="0"/>
        <v>8</v>
      </c>
      <c r="AJ11" s="91"/>
      <c r="AK11" s="91"/>
      <c r="AL11" s="91"/>
      <c r="AM11" s="91"/>
      <c r="AN11" s="91"/>
      <c r="AO11" s="91"/>
      <c r="AQ11" s="91"/>
      <c r="AR11" s="91"/>
    </row>
    <row r="12" spans="1:44" ht="18" customHeight="1" x14ac:dyDescent="0.3">
      <c r="A12" s="2"/>
      <c r="B12" s="2"/>
      <c r="C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76"/>
      <c r="W12" s="2"/>
      <c r="AB12" s="91"/>
      <c r="AC12" s="93" t="s">
        <v>55</v>
      </c>
      <c r="AD12" s="78" t="s">
        <v>114</v>
      </c>
      <c r="AE12" s="78" t="s">
        <v>115</v>
      </c>
      <c r="AF12" s="91"/>
      <c r="AG12" s="91"/>
      <c r="AH12" s="91"/>
      <c r="AI12" s="92">
        <f t="shared" si="0"/>
        <v>8</v>
      </c>
      <c r="AJ12" s="91"/>
      <c r="AK12" s="91"/>
      <c r="AL12" s="91"/>
      <c r="AM12" s="91"/>
      <c r="AN12" s="91"/>
      <c r="AO12" s="91"/>
      <c r="AQ12" s="91"/>
      <c r="AR12" s="91"/>
    </row>
    <row r="13" spans="1:44" ht="15.5" x14ac:dyDescent="0.25">
      <c r="A13" s="176" t="s">
        <v>18</v>
      </c>
      <c r="B13" s="176"/>
      <c r="C13" s="177"/>
      <c r="D13" s="177"/>
      <c r="E13" s="162" t="s">
        <v>20</v>
      </c>
      <c r="F13" s="162"/>
      <c r="G13" s="162" t="s">
        <v>19</v>
      </c>
      <c r="H13" s="162"/>
      <c r="I13" s="162" t="s">
        <v>21</v>
      </c>
      <c r="J13" s="162"/>
      <c r="K13" s="163"/>
      <c r="L13" s="178" t="s">
        <v>35</v>
      </c>
      <c r="M13" s="178"/>
      <c r="N13" s="178"/>
      <c r="O13" s="178"/>
      <c r="P13" s="178"/>
      <c r="Q13" s="178"/>
      <c r="R13" s="178"/>
      <c r="S13" s="178"/>
      <c r="T13" s="178"/>
      <c r="U13" s="162" t="s">
        <v>20</v>
      </c>
      <c r="V13" s="165"/>
      <c r="W13" s="162" t="s">
        <v>19</v>
      </c>
      <c r="X13" s="162"/>
      <c r="Y13" s="162" t="s">
        <v>21</v>
      </c>
      <c r="Z13" s="162"/>
      <c r="AB13" s="91"/>
      <c r="AC13" s="93" t="s">
        <v>54</v>
      </c>
      <c r="AD13" s="78" t="s">
        <v>129</v>
      </c>
      <c r="AE13" s="78" t="s">
        <v>128</v>
      </c>
      <c r="AF13" s="91"/>
      <c r="AG13" s="91"/>
      <c r="AH13" s="91"/>
      <c r="AI13" s="92">
        <f t="shared" si="0"/>
        <v>8</v>
      </c>
      <c r="AJ13" s="91"/>
      <c r="AK13" s="91"/>
      <c r="AL13" s="91"/>
      <c r="AM13" s="91"/>
      <c r="AN13" s="91"/>
      <c r="AO13" s="91"/>
      <c r="AQ13" s="91"/>
      <c r="AR13" s="91"/>
    </row>
    <row r="14" spans="1:44" ht="15.5" x14ac:dyDescent="0.25">
      <c r="A14" s="179" t="s">
        <v>122</v>
      </c>
      <c r="B14" s="179"/>
      <c r="C14" s="180"/>
      <c r="D14" s="180"/>
      <c r="E14" s="168">
        <f t="shared" ref="E14:J14" si="8">BB24</f>
        <v>108</v>
      </c>
      <c r="F14" s="168">
        <f t="shared" si="8"/>
        <v>88</v>
      </c>
      <c r="G14" s="168">
        <f t="shared" si="8"/>
        <v>12</v>
      </c>
      <c r="H14" s="168">
        <f t="shared" si="8"/>
        <v>7</v>
      </c>
      <c r="I14" s="168">
        <f t="shared" si="8"/>
        <v>6</v>
      </c>
      <c r="J14" s="168">
        <f t="shared" si="8"/>
        <v>2</v>
      </c>
      <c r="K14" s="163"/>
      <c r="L14" s="181" t="s">
        <v>117</v>
      </c>
      <c r="M14" s="181"/>
      <c r="N14" s="181"/>
      <c r="O14" s="182"/>
      <c r="P14" s="182"/>
      <c r="Q14" s="182"/>
      <c r="R14" s="182"/>
      <c r="S14" s="182"/>
      <c r="T14" s="182"/>
      <c r="U14" s="168">
        <f t="shared" ref="U14:Z14" si="9">AV24</f>
        <v>104</v>
      </c>
      <c r="V14" s="168">
        <f t="shared" si="9"/>
        <v>40</v>
      </c>
      <c r="W14" s="168">
        <f t="shared" si="9"/>
        <v>16</v>
      </c>
      <c r="X14" s="168">
        <f t="shared" si="9"/>
        <v>1</v>
      </c>
      <c r="Y14" s="168">
        <f t="shared" si="9"/>
        <v>8</v>
      </c>
      <c r="Z14" s="168">
        <f t="shared" si="9"/>
        <v>0</v>
      </c>
      <c r="AB14" s="91"/>
      <c r="AC14" s="91"/>
      <c r="AJ14" s="91"/>
      <c r="AK14" s="91"/>
      <c r="AL14" s="91"/>
      <c r="AM14" s="91"/>
      <c r="AN14" s="91"/>
      <c r="AO14" s="91"/>
      <c r="AP14" s="91"/>
      <c r="AQ14" s="91"/>
      <c r="AR14" s="91"/>
    </row>
    <row r="15" spans="1:44" ht="15.5" x14ac:dyDescent="0.25">
      <c r="A15" s="183" t="s">
        <v>123</v>
      </c>
      <c r="B15" s="183"/>
      <c r="C15" s="184"/>
      <c r="D15" s="184"/>
      <c r="E15" s="168">
        <f t="shared" ref="E15:J15" si="10">BH24</f>
        <v>112</v>
      </c>
      <c r="F15" s="168">
        <f t="shared" si="10"/>
        <v>102</v>
      </c>
      <c r="G15" s="168">
        <f t="shared" si="10"/>
        <v>10</v>
      </c>
      <c r="H15" s="168">
        <f t="shared" si="10"/>
        <v>10</v>
      </c>
      <c r="I15" s="168">
        <f t="shared" si="10"/>
        <v>4</v>
      </c>
      <c r="J15" s="168">
        <f t="shared" si="10"/>
        <v>4</v>
      </c>
      <c r="K15" s="163"/>
      <c r="L15" s="185" t="str">
        <f>AE12&amp;" ("&amp;AD12&amp;")"</f>
        <v>TC Hülben (HÜL)</v>
      </c>
      <c r="M15" s="185"/>
      <c r="N15" s="185"/>
      <c r="O15" s="185"/>
      <c r="P15" s="185"/>
      <c r="Q15" s="185"/>
      <c r="R15" s="185"/>
      <c r="S15" s="185"/>
      <c r="T15" s="185"/>
      <c r="U15" s="168">
        <f t="shared" ref="U15:Z15" si="11">CR24</f>
        <v>88</v>
      </c>
      <c r="V15" s="168">
        <f t="shared" si="11"/>
        <v>84</v>
      </c>
      <c r="W15" s="168">
        <f t="shared" si="11"/>
        <v>9</v>
      </c>
      <c r="X15" s="168">
        <f t="shared" si="11"/>
        <v>9</v>
      </c>
      <c r="Y15" s="168">
        <f t="shared" si="11"/>
        <v>4</v>
      </c>
      <c r="Z15" s="168">
        <f t="shared" si="11"/>
        <v>4</v>
      </c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</row>
    <row r="16" spans="1:44" ht="15.5" x14ac:dyDescent="0.25">
      <c r="A16" s="186" t="s">
        <v>124</v>
      </c>
      <c r="B16" s="186"/>
      <c r="C16" s="187"/>
      <c r="D16" s="187"/>
      <c r="E16" s="168">
        <f t="shared" ref="E16:J16" si="12">BN24</f>
        <v>78</v>
      </c>
      <c r="F16" s="168">
        <f t="shared" si="12"/>
        <v>108</v>
      </c>
      <c r="G16" s="168">
        <f t="shared" si="12"/>
        <v>7</v>
      </c>
      <c r="H16" s="168">
        <f t="shared" si="12"/>
        <v>12</v>
      </c>
      <c r="I16" s="168">
        <f t="shared" si="12"/>
        <v>2</v>
      </c>
      <c r="J16" s="168">
        <f t="shared" si="12"/>
        <v>6</v>
      </c>
      <c r="K16" s="163"/>
      <c r="L16" s="188" t="s">
        <v>125</v>
      </c>
      <c r="M16" s="189"/>
      <c r="N16" s="189"/>
      <c r="O16" s="190"/>
      <c r="P16" s="190"/>
      <c r="Q16" s="190"/>
      <c r="R16" s="190"/>
      <c r="S16" s="190"/>
      <c r="T16" s="190"/>
      <c r="U16" s="168">
        <f t="shared" ref="U16:Z16" si="13">BT24</f>
        <v>38</v>
      </c>
      <c r="V16" s="168">
        <f t="shared" si="13"/>
        <v>106</v>
      </c>
      <c r="W16" s="168">
        <f t="shared" si="13"/>
        <v>1</v>
      </c>
      <c r="X16" s="168">
        <f t="shared" si="13"/>
        <v>16</v>
      </c>
      <c r="Y16" s="168">
        <f t="shared" si="13"/>
        <v>0</v>
      </c>
      <c r="Z16" s="168">
        <f t="shared" si="13"/>
        <v>8</v>
      </c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</row>
    <row r="17" spans="1:101" ht="18" customHeight="1" x14ac:dyDescent="0.3">
      <c r="A17" s="2" t="s">
        <v>7</v>
      </c>
      <c r="B17" s="2"/>
      <c r="C17" s="2"/>
      <c r="L17" s="2" t="s">
        <v>7</v>
      </c>
      <c r="M17" s="2"/>
      <c r="N17" s="2"/>
      <c r="O17" s="2"/>
      <c r="P17" s="2"/>
      <c r="Q17" s="2"/>
      <c r="R17" s="2"/>
      <c r="S17" s="2"/>
      <c r="T17" s="2"/>
      <c r="U17" s="2"/>
      <c r="V17" s="76"/>
      <c r="W17" s="2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82"/>
      <c r="AN17" s="82"/>
      <c r="AO17" s="82"/>
      <c r="AP17" s="74"/>
      <c r="AQ17" s="74"/>
      <c r="AR17" s="74"/>
    </row>
    <row r="18" spans="1:101" ht="18" customHeight="1" x14ac:dyDescent="0.3">
      <c r="A18" s="105" t="s">
        <v>39</v>
      </c>
      <c r="B18" s="105"/>
      <c r="C18" s="105"/>
      <c r="D18" s="106"/>
      <c r="E18" s="106"/>
      <c r="F18" s="106"/>
      <c r="G18" s="106"/>
      <c r="H18" s="106"/>
      <c r="I18" s="106"/>
      <c r="J18" s="106"/>
      <c r="K18" s="107"/>
      <c r="L18" s="105" t="s">
        <v>43</v>
      </c>
      <c r="M18" s="105"/>
      <c r="N18" s="105"/>
      <c r="O18" s="105"/>
      <c r="P18" s="105"/>
      <c r="Q18" s="105"/>
      <c r="R18" s="105"/>
      <c r="S18" s="105"/>
      <c r="T18" s="2"/>
      <c r="U18" s="2"/>
      <c r="V18" s="76"/>
      <c r="W18" s="2"/>
    </row>
    <row r="19" spans="1:101" ht="18" customHeight="1" x14ac:dyDescent="0.3">
      <c r="A19" s="105" t="s">
        <v>40</v>
      </c>
      <c r="B19" s="105"/>
      <c r="C19" s="105"/>
      <c r="D19" s="106"/>
      <c r="E19" s="106"/>
      <c r="F19" s="106"/>
      <c r="G19" s="106"/>
      <c r="H19" s="106"/>
      <c r="I19" s="106"/>
      <c r="J19" s="106"/>
      <c r="K19" s="107"/>
      <c r="L19" s="105" t="s">
        <v>42</v>
      </c>
      <c r="M19" s="105"/>
      <c r="N19" s="105"/>
      <c r="O19" s="105"/>
      <c r="P19" s="105"/>
      <c r="Q19" s="105"/>
      <c r="R19" s="105"/>
      <c r="S19" s="105"/>
      <c r="T19" s="2"/>
      <c r="U19" s="2"/>
      <c r="V19" s="76"/>
      <c r="W19" s="2"/>
    </row>
    <row r="20" spans="1:101" ht="18" customHeight="1" x14ac:dyDescent="0.3">
      <c r="A20" s="2"/>
      <c r="B20" s="2"/>
      <c r="C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76"/>
      <c r="W20" s="2"/>
    </row>
    <row r="21" spans="1:101" ht="15.9" customHeight="1" x14ac:dyDescent="0.3">
      <c r="L21" s="2"/>
      <c r="M21" s="2"/>
      <c r="N21" s="2"/>
      <c r="O21" s="2"/>
      <c r="P21" s="2"/>
      <c r="Q21" s="2"/>
      <c r="R21" s="2"/>
      <c r="S21" s="2"/>
      <c r="T21" s="2"/>
      <c r="U21" s="2"/>
      <c r="V21" s="201" t="s">
        <v>105</v>
      </c>
      <c r="W21" s="201" t="s">
        <v>91</v>
      </c>
      <c r="X21" s="201" t="s">
        <v>103</v>
      </c>
      <c r="Y21" s="201" t="s">
        <v>104</v>
      </c>
      <c r="Z21" s="96"/>
      <c r="AA21" s="96"/>
      <c r="AB21" s="96"/>
    </row>
    <row r="22" spans="1:101" ht="15.9" customHeight="1" x14ac:dyDescent="0.3">
      <c r="A22" s="2"/>
      <c r="B22" s="2"/>
      <c r="C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01"/>
      <c r="W22" s="201"/>
      <c r="X22" s="201"/>
      <c r="Y22" s="201"/>
      <c r="Z22" s="96"/>
      <c r="AA22" s="96"/>
      <c r="AB22" s="96"/>
      <c r="AC22" s="74"/>
      <c r="AD22" s="75" t="s">
        <v>20</v>
      </c>
      <c r="AE22" s="75"/>
      <c r="AF22" s="75" t="s">
        <v>19</v>
      </c>
      <c r="AG22" s="75"/>
      <c r="AH22" s="75" t="s">
        <v>21</v>
      </c>
      <c r="AI22" s="75"/>
      <c r="AJ22" s="75" t="s">
        <v>20</v>
      </c>
      <c r="AK22" s="75"/>
      <c r="AL22" s="75" t="s">
        <v>19</v>
      </c>
      <c r="AM22" s="75"/>
      <c r="AN22" s="75" t="s">
        <v>21</v>
      </c>
      <c r="AO22" s="75"/>
      <c r="AP22" s="75" t="s">
        <v>20</v>
      </c>
      <c r="AQ22" s="75"/>
      <c r="AR22" s="75" t="s">
        <v>19</v>
      </c>
      <c r="AS22" s="75"/>
      <c r="AT22" s="75" t="s">
        <v>21</v>
      </c>
      <c r="AU22" s="75"/>
      <c r="AV22" s="75" t="s">
        <v>20</v>
      </c>
      <c r="AW22" s="75"/>
      <c r="AX22" s="75" t="s">
        <v>19</v>
      </c>
      <c r="AY22" s="75"/>
      <c r="AZ22" s="75" t="s">
        <v>21</v>
      </c>
      <c r="BA22" s="75"/>
      <c r="BB22" s="75" t="s">
        <v>20</v>
      </c>
      <c r="BC22" s="75"/>
      <c r="BD22" s="75" t="s">
        <v>19</v>
      </c>
      <c r="BE22" s="75"/>
      <c r="BF22" s="75" t="s">
        <v>21</v>
      </c>
      <c r="BG22" s="75"/>
      <c r="BH22" s="75" t="s">
        <v>20</v>
      </c>
      <c r="BI22" s="75"/>
      <c r="BJ22" s="75" t="s">
        <v>19</v>
      </c>
      <c r="BK22" s="75"/>
      <c r="BL22" s="75" t="s">
        <v>21</v>
      </c>
      <c r="BM22" s="75"/>
      <c r="BN22" s="75" t="s">
        <v>20</v>
      </c>
      <c r="BO22" s="75"/>
      <c r="BP22" s="75" t="s">
        <v>19</v>
      </c>
      <c r="BQ22" s="75"/>
      <c r="BR22" s="75" t="s">
        <v>21</v>
      </c>
      <c r="BS22" s="75"/>
      <c r="BT22" s="75" t="s">
        <v>20</v>
      </c>
      <c r="BU22" s="75"/>
      <c r="BV22" s="75" t="s">
        <v>19</v>
      </c>
      <c r="BW22" s="75"/>
      <c r="BX22" s="75" t="s">
        <v>21</v>
      </c>
      <c r="BY22" s="75"/>
      <c r="BZ22" s="75" t="s">
        <v>20</v>
      </c>
      <c r="CA22" s="75"/>
      <c r="CB22" s="75" t="s">
        <v>19</v>
      </c>
      <c r="CC22" s="75"/>
      <c r="CD22" s="75" t="s">
        <v>21</v>
      </c>
      <c r="CE22" s="75"/>
      <c r="CF22" s="75" t="s">
        <v>20</v>
      </c>
      <c r="CG22" s="75"/>
      <c r="CH22" s="75" t="s">
        <v>19</v>
      </c>
      <c r="CI22" s="75"/>
      <c r="CJ22" s="75" t="s">
        <v>21</v>
      </c>
      <c r="CK22" s="75"/>
      <c r="CL22" s="75" t="s">
        <v>20</v>
      </c>
      <c r="CM22" s="75"/>
      <c r="CN22" s="75" t="s">
        <v>19</v>
      </c>
      <c r="CO22" s="2"/>
      <c r="CP22" s="2" t="s">
        <v>21</v>
      </c>
      <c r="CQ22" s="2"/>
      <c r="CR22" s="2" t="s">
        <v>20</v>
      </c>
      <c r="CS22" s="2"/>
      <c r="CT22" s="2" t="s">
        <v>19</v>
      </c>
      <c r="CU22" s="2"/>
      <c r="CV22" s="2" t="s">
        <v>21</v>
      </c>
      <c r="CW22" s="2"/>
    </row>
    <row r="23" spans="1:101" ht="15.9" customHeight="1" x14ac:dyDescent="0.4">
      <c r="C23" s="7"/>
      <c r="D23" s="7"/>
      <c r="E23" s="7" t="str">
        <f>TEXT($A$2,"TTTT, TT.MM.JJJJ")&amp;" 17:00 Uhr"</f>
        <v>Freitag, 04.08.2017 17:00 Uhr</v>
      </c>
      <c r="F23" s="7"/>
      <c r="G23" s="7"/>
      <c r="H23" s="7"/>
      <c r="I23" s="7"/>
      <c r="J23" s="7"/>
      <c r="K23" s="12"/>
      <c r="V23" s="201"/>
      <c r="W23" s="201"/>
      <c r="X23" s="201"/>
      <c r="Y23" s="201"/>
      <c r="Z23" s="96"/>
      <c r="AA23" s="96"/>
      <c r="AB23" s="96"/>
      <c r="AC23" s="78"/>
      <c r="AD23" s="75" t="s">
        <v>44</v>
      </c>
      <c r="AE23" s="75"/>
      <c r="AF23" s="75" t="s">
        <v>44</v>
      </c>
      <c r="AG23" s="75"/>
      <c r="AH23" s="75" t="s">
        <v>44</v>
      </c>
      <c r="AI23" s="75"/>
      <c r="AJ23" s="75" t="s">
        <v>45</v>
      </c>
      <c r="AK23" s="75"/>
      <c r="AL23" s="75" t="s">
        <v>45</v>
      </c>
      <c r="AM23" s="75"/>
      <c r="AN23" s="75" t="s">
        <v>45</v>
      </c>
      <c r="AO23" s="75"/>
      <c r="AP23" s="75" t="s">
        <v>46</v>
      </c>
      <c r="AQ23" s="75"/>
      <c r="AR23" s="75" t="s">
        <v>46</v>
      </c>
      <c r="AS23" s="75"/>
      <c r="AT23" s="75" t="s">
        <v>46</v>
      </c>
      <c r="AU23" s="75"/>
      <c r="AV23" s="75" t="s">
        <v>47</v>
      </c>
      <c r="AW23" s="75"/>
      <c r="AX23" s="75" t="s">
        <v>47</v>
      </c>
      <c r="AY23" s="75"/>
      <c r="AZ23" s="75" t="s">
        <v>47</v>
      </c>
      <c r="BA23" s="75"/>
      <c r="BB23" s="75" t="s">
        <v>51</v>
      </c>
      <c r="BC23" s="75"/>
      <c r="BD23" s="75" t="s">
        <v>51</v>
      </c>
      <c r="BE23" s="75"/>
      <c r="BF23" s="75" t="s">
        <v>51</v>
      </c>
      <c r="BG23" s="75"/>
      <c r="BH23" s="75" t="s">
        <v>52</v>
      </c>
      <c r="BI23" s="75"/>
      <c r="BJ23" s="75" t="s">
        <v>52</v>
      </c>
      <c r="BK23" s="75"/>
      <c r="BL23" s="75" t="s">
        <v>52</v>
      </c>
      <c r="BM23" s="75"/>
      <c r="BN23" s="75" t="s">
        <v>53</v>
      </c>
      <c r="BO23" s="75"/>
      <c r="BP23" s="75" t="s">
        <v>53</v>
      </c>
      <c r="BQ23" s="75"/>
      <c r="BR23" s="75" t="s">
        <v>53</v>
      </c>
      <c r="BS23" s="75"/>
      <c r="BT23" s="75" t="s">
        <v>54</v>
      </c>
      <c r="BU23" s="75"/>
      <c r="BV23" s="75" t="s">
        <v>54</v>
      </c>
      <c r="BW23" s="75"/>
      <c r="BX23" s="75" t="s">
        <v>54</v>
      </c>
      <c r="BY23" s="75"/>
      <c r="BZ23" s="75" t="s">
        <v>48</v>
      </c>
      <c r="CA23" s="75"/>
      <c r="CB23" s="75" t="s">
        <v>48</v>
      </c>
      <c r="CC23" s="75"/>
      <c r="CD23" s="75" t="s">
        <v>48</v>
      </c>
      <c r="CE23" s="75"/>
      <c r="CF23" s="75" t="s">
        <v>49</v>
      </c>
      <c r="CG23" s="75"/>
      <c r="CH23" s="75" t="s">
        <v>49</v>
      </c>
      <c r="CI23" s="75"/>
      <c r="CJ23" s="75" t="s">
        <v>49</v>
      </c>
      <c r="CK23" s="75"/>
      <c r="CL23" s="75" t="s">
        <v>50</v>
      </c>
      <c r="CM23" s="75"/>
      <c r="CN23" s="75" t="s">
        <v>50</v>
      </c>
      <c r="CO23" s="2"/>
      <c r="CP23" s="2" t="s">
        <v>50</v>
      </c>
      <c r="CQ23" s="2"/>
      <c r="CR23" s="2" t="s">
        <v>55</v>
      </c>
      <c r="CS23" s="2"/>
      <c r="CT23" s="2" t="s">
        <v>55</v>
      </c>
      <c r="CU23" s="2"/>
      <c r="CV23" s="2" t="s">
        <v>55</v>
      </c>
      <c r="CW23" s="2"/>
    </row>
    <row r="24" spans="1:101" ht="15.9" customHeight="1" x14ac:dyDescent="0.4">
      <c r="A24" s="2"/>
      <c r="B24" s="2"/>
      <c r="C24" s="2"/>
      <c r="L24" s="8" t="s">
        <v>22</v>
      </c>
      <c r="M24" s="7"/>
      <c r="N24" s="8" t="s">
        <v>23</v>
      </c>
      <c r="O24" s="7"/>
      <c r="P24" s="8" t="s">
        <v>24</v>
      </c>
      <c r="Q24" s="7"/>
      <c r="R24" s="8" t="s">
        <v>19</v>
      </c>
      <c r="S24" s="8"/>
      <c r="T24" s="8" t="s">
        <v>21</v>
      </c>
      <c r="U24" s="8"/>
      <c r="V24" s="76"/>
      <c r="W24" s="76"/>
      <c r="X24" s="96"/>
      <c r="Y24" s="96"/>
      <c r="Z24" s="96"/>
      <c r="AA24" s="96"/>
      <c r="AB24" s="96"/>
      <c r="AC24" s="78"/>
      <c r="AD24" s="75">
        <f t="shared" ref="AD24:BI24" si="14">SUM(AD25:AD102)</f>
        <v>47</v>
      </c>
      <c r="AE24" s="75">
        <f t="shared" si="14"/>
        <v>32</v>
      </c>
      <c r="AF24" s="75">
        <f t="shared" si="14"/>
        <v>6</v>
      </c>
      <c r="AG24" s="75">
        <f t="shared" si="14"/>
        <v>3</v>
      </c>
      <c r="AH24" s="75">
        <f t="shared" si="14"/>
        <v>3</v>
      </c>
      <c r="AI24" s="75">
        <f t="shared" si="14"/>
        <v>1</v>
      </c>
      <c r="AJ24" s="75">
        <f t="shared" si="14"/>
        <v>32</v>
      </c>
      <c r="AK24" s="75">
        <f t="shared" si="14"/>
        <v>47</v>
      </c>
      <c r="AL24" s="75">
        <f t="shared" si="14"/>
        <v>3</v>
      </c>
      <c r="AM24" s="75">
        <f t="shared" si="14"/>
        <v>6</v>
      </c>
      <c r="AN24" s="75">
        <f t="shared" si="14"/>
        <v>1</v>
      </c>
      <c r="AO24" s="75">
        <f t="shared" si="14"/>
        <v>3</v>
      </c>
      <c r="AP24" s="75">
        <f t="shared" si="14"/>
        <v>0</v>
      </c>
      <c r="AQ24" s="75">
        <f t="shared" si="14"/>
        <v>0</v>
      </c>
      <c r="AR24" s="75">
        <f t="shared" si="14"/>
        <v>0</v>
      </c>
      <c r="AS24" s="75">
        <f t="shared" si="14"/>
        <v>0</v>
      </c>
      <c r="AT24" s="75">
        <f t="shared" si="14"/>
        <v>0</v>
      </c>
      <c r="AU24" s="75">
        <f t="shared" si="14"/>
        <v>0</v>
      </c>
      <c r="AV24" s="75">
        <f t="shared" si="14"/>
        <v>104</v>
      </c>
      <c r="AW24" s="75">
        <f t="shared" si="14"/>
        <v>40</v>
      </c>
      <c r="AX24" s="75">
        <f t="shared" si="14"/>
        <v>16</v>
      </c>
      <c r="AY24" s="75">
        <f t="shared" si="14"/>
        <v>1</v>
      </c>
      <c r="AZ24" s="75">
        <f t="shared" si="14"/>
        <v>8</v>
      </c>
      <c r="BA24" s="75">
        <f t="shared" si="14"/>
        <v>0</v>
      </c>
      <c r="BB24" s="75">
        <f t="shared" si="14"/>
        <v>108</v>
      </c>
      <c r="BC24" s="75">
        <f t="shared" si="14"/>
        <v>88</v>
      </c>
      <c r="BD24" s="75">
        <f t="shared" si="14"/>
        <v>12</v>
      </c>
      <c r="BE24" s="75">
        <f t="shared" si="14"/>
        <v>7</v>
      </c>
      <c r="BF24" s="75">
        <f t="shared" si="14"/>
        <v>6</v>
      </c>
      <c r="BG24" s="75">
        <f t="shared" si="14"/>
        <v>2</v>
      </c>
      <c r="BH24" s="75">
        <f t="shared" si="14"/>
        <v>112</v>
      </c>
      <c r="BI24" s="75">
        <f t="shared" si="14"/>
        <v>102</v>
      </c>
      <c r="BJ24" s="75">
        <f t="shared" ref="BJ24:CO24" si="15">SUM(BJ25:BJ102)</f>
        <v>10</v>
      </c>
      <c r="BK24" s="75">
        <f t="shared" si="15"/>
        <v>10</v>
      </c>
      <c r="BL24" s="75">
        <f t="shared" si="15"/>
        <v>4</v>
      </c>
      <c r="BM24" s="75">
        <f t="shared" si="15"/>
        <v>4</v>
      </c>
      <c r="BN24" s="75">
        <f t="shared" si="15"/>
        <v>78</v>
      </c>
      <c r="BO24" s="75">
        <f t="shared" si="15"/>
        <v>108</v>
      </c>
      <c r="BP24" s="75">
        <f t="shared" si="15"/>
        <v>7</v>
      </c>
      <c r="BQ24" s="75">
        <f t="shared" si="15"/>
        <v>12</v>
      </c>
      <c r="BR24" s="75">
        <f t="shared" si="15"/>
        <v>2</v>
      </c>
      <c r="BS24" s="75">
        <f t="shared" si="15"/>
        <v>6</v>
      </c>
      <c r="BT24" s="75">
        <f t="shared" si="15"/>
        <v>38</v>
      </c>
      <c r="BU24" s="75">
        <f t="shared" si="15"/>
        <v>106</v>
      </c>
      <c r="BV24" s="75">
        <f t="shared" si="15"/>
        <v>1</v>
      </c>
      <c r="BW24" s="75">
        <f t="shared" si="15"/>
        <v>16</v>
      </c>
      <c r="BX24" s="75">
        <f t="shared" si="15"/>
        <v>0</v>
      </c>
      <c r="BY24" s="75">
        <f t="shared" si="15"/>
        <v>8</v>
      </c>
      <c r="BZ24" s="75">
        <f t="shared" si="15"/>
        <v>94</v>
      </c>
      <c r="CA24" s="75">
        <f t="shared" si="15"/>
        <v>42</v>
      </c>
      <c r="CB24" s="75">
        <f t="shared" si="15"/>
        <v>14</v>
      </c>
      <c r="CC24" s="75">
        <f t="shared" si="15"/>
        <v>2</v>
      </c>
      <c r="CD24" s="75">
        <f t="shared" si="15"/>
        <v>7</v>
      </c>
      <c r="CE24" s="75">
        <f t="shared" si="15"/>
        <v>1</v>
      </c>
      <c r="CF24" s="75">
        <f t="shared" si="15"/>
        <v>84</v>
      </c>
      <c r="CG24" s="75">
        <f t="shared" si="15"/>
        <v>69</v>
      </c>
      <c r="CH24" s="75">
        <f t="shared" si="15"/>
        <v>9</v>
      </c>
      <c r="CI24" s="75">
        <f t="shared" si="15"/>
        <v>8</v>
      </c>
      <c r="CJ24" s="75">
        <f t="shared" si="15"/>
        <v>4</v>
      </c>
      <c r="CK24" s="75">
        <f t="shared" si="15"/>
        <v>4</v>
      </c>
      <c r="CL24" s="75">
        <f t="shared" si="15"/>
        <v>33</v>
      </c>
      <c r="CM24" s="75">
        <f t="shared" si="15"/>
        <v>100</v>
      </c>
      <c r="CN24" s="75">
        <f t="shared" si="15"/>
        <v>2</v>
      </c>
      <c r="CO24" s="2">
        <f t="shared" si="15"/>
        <v>15</v>
      </c>
      <c r="CP24" s="2">
        <f t="shared" ref="CP24:CW24" si="16">SUM(CP25:CP102)</f>
        <v>1</v>
      </c>
      <c r="CQ24" s="2">
        <f t="shared" si="16"/>
        <v>7</v>
      </c>
      <c r="CR24" s="2">
        <f t="shared" si="16"/>
        <v>88</v>
      </c>
      <c r="CS24" s="2">
        <f t="shared" si="16"/>
        <v>84</v>
      </c>
      <c r="CT24" s="2">
        <f t="shared" si="16"/>
        <v>9</v>
      </c>
      <c r="CU24" s="2">
        <f t="shared" si="16"/>
        <v>9</v>
      </c>
      <c r="CV24" s="2">
        <f t="shared" si="16"/>
        <v>4</v>
      </c>
      <c r="CW24" s="2">
        <f t="shared" si="16"/>
        <v>4</v>
      </c>
    </row>
    <row r="25" spans="1:101" ht="18" customHeight="1" x14ac:dyDescent="0.3">
      <c r="A25" s="108" t="s">
        <v>0</v>
      </c>
      <c r="B25" s="109" t="str">
        <f t="shared" ref="B25:B30" si="17">VLOOKUP(AA25,$AC$2:$AD$13,2,)</f>
        <v>RAI</v>
      </c>
      <c r="C25" s="110" t="str">
        <f t="shared" ref="C25:C30" si="18">VLOOKUP(V25,$AK$2:$AL$5,2,)</f>
        <v>H-Doppel 1</v>
      </c>
      <c r="D25" s="111" t="s">
        <v>6</v>
      </c>
      <c r="E25" s="109" t="str">
        <f t="shared" ref="E25:E30" si="19">VLOOKUP(AB25,$AC$2:$AD$13,2,)</f>
        <v>FRI</v>
      </c>
      <c r="F25" s="110"/>
      <c r="G25" s="110" t="str">
        <f t="shared" ref="G25:G30" si="20">VLOOKUP(V25,$AK$2:$AL$5,2,)</f>
        <v>H-Doppel 1</v>
      </c>
      <c r="H25" s="110"/>
      <c r="I25" s="110"/>
      <c r="J25" s="112"/>
      <c r="K25" s="113"/>
      <c r="L25" s="114">
        <v>2</v>
      </c>
      <c r="M25" s="114">
        <v>6</v>
      </c>
      <c r="N25" s="114">
        <v>5</v>
      </c>
      <c r="O25" s="114">
        <v>7</v>
      </c>
      <c r="P25" s="114"/>
      <c r="Q25" s="114"/>
      <c r="R25" s="115">
        <f t="shared" ref="R25:R30" si="21">IF(L25&gt;M25,1,0)+IF(N25&gt;O25,1,0)+IF(P25&gt;Q25,1,0)</f>
        <v>0</v>
      </c>
      <c r="S25" s="115">
        <f t="shared" ref="S25:S30" si="22">IF(L25&lt;M25,1,0)+IF(N25&lt;O25,1,0)+IF(P25&lt;Q25,1,0)</f>
        <v>2</v>
      </c>
      <c r="T25" s="115">
        <f t="shared" ref="T25:T30" si="23">IF(R25&gt;S25,1,0)</f>
        <v>0</v>
      </c>
      <c r="U25" s="115">
        <f t="shared" ref="U25:U30" si="24">IF(R25&lt;S25,1,0)</f>
        <v>1</v>
      </c>
      <c r="V25" s="103">
        <v>1</v>
      </c>
      <c r="W25" s="103" t="s">
        <v>89</v>
      </c>
      <c r="X25" s="76">
        <v>2</v>
      </c>
      <c r="Y25" s="76">
        <v>1</v>
      </c>
      <c r="Z25" s="96" t="str">
        <f t="shared" ref="Z25:Z30" si="25">IF(W25="B","BLAU",IF(W25="G","GELB",IF(W25="L","LILA","ROT")))</f>
        <v>GELB</v>
      </c>
      <c r="AA25" s="96" t="str">
        <f t="shared" ref="AA25:AA56" si="26">Z25&amp;X25</f>
        <v>GELB2</v>
      </c>
      <c r="AB25" s="96" t="str">
        <f t="shared" ref="AB25:AB56" si="27">Z25&amp;Y25</f>
        <v>GELB1</v>
      </c>
      <c r="AC25" s="78"/>
      <c r="AD25" s="74">
        <f t="shared" ref="AD25:AD30" si="28">IF($AA25="ROT1",$L25+$N25+$P25,0)+IF($AB25="ROT1",$M25+$O25+$Q25,0)</f>
        <v>0</v>
      </c>
      <c r="AE25" s="74">
        <f t="shared" ref="AE25:AE30" si="29">IF($AA25="ROT1",$M25+$O25+$Q25,0)+IF($AB25="ROT1",$L25+$N25+$P25,0)</f>
        <v>0</v>
      </c>
      <c r="AF25" s="74">
        <f t="shared" ref="AF25:AF30" si="30">IF($AA25="ROT1",$R25,0)+IF($AB25="ROT1",$S25,0)</f>
        <v>0</v>
      </c>
      <c r="AG25" s="74">
        <f t="shared" ref="AG25:AG30" si="31">IF($AA25="ROT1",$S25,0)+IF($AB25="ROT1",$R25,0)</f>
        <v>0</v>
      </c>
      <c r="AH25" s="74">
        <f t="shared" ref="AH25:AH30" si="32">IF($AA25="ROT1",$T25,0)+IF($AB25="ROT1",$U25,0)</f>
        <v>0</v>
      </c>
      <c r="AI25" s="74">
        <f t="shared" ref="AI25:AI30" si="33">IF($AA25="ROT1",$U25,0)+IF($AB25="ROT1",$T25,0)</f>
        <v>0</v>
      </c>
      <c r="AJ25" s="74">
        <f t="shared" ref="AJ25:AJ30" si="34">IF($AA25="ROT2",$L25+$N25+$P25,0)+IF($AB25="ROT2",$M25+$O25+$Q25,0)</f>
        <v>0</v>
      </c>
      <c r="AK25" s="74">
        <f t="shared" ref="AK25:AK30" si="35">IF($AA25="ROT2",$M25+$O25+$Q25,0)+IF($AB25="ROT2",$L25+$N25+$P25,0)</f>
        <v>0</v>
      </c>
      <c r="AL25" s="74">
        <f t="shared" ref="AL25:AL30" si="36">IF($AA25="ROT2",$R25,0)+IF($AB25="ROT2",$S25,0)</f>
        <v>0</v>
      </c>
      <c r="AM25" s="74">
        <f t="shared" ref="AM25:AM30" si="37">IF($AA25="ROT2",$S25,0)+IF($AB25="ROT2",$R25,0)</f>
        <v>0</v>
      </c>
      <c r="AN25" s="74">
        <f t="shared" ref="AN25:AN30" si="38">IF($AA25="ROT2",$T25,0)+IF($AB25="ROT2",$U25,0)</f>
        <v>0</v>
      </c>
      <c r="AO25" s="74">
        <f t="shared" ref="AO25:AO30" si="39">IF($AA25="ROT2",$U25,0)+IF($AB25="ROT2",$T25,0)</f>
        <v>0</v>
      </c>
      <c r="AP25" s="74">
        <f t="shared" ref="AP25:AP30" si="40">IF($AA25="ROT3",$L25+$N25+$P25,0)+IF($AB25="ROT3",$M25+$O25+$Q25,0)</f>
        <v>0</v>
      </c>
      <c r="AQ25" s="74">
        <f t="shared" ref="AQ25:AQ30" si="41">IF($AA25="ROT3",$M25+$O25+$Q25,0)+IF($AB25="ROT3",$L25+$N25+$P25,0)</f>
        <v>0</v>
      </c>
      <c r="AR25" s="74">
        <f t="shared" ref="AR25:AR30" si="42">IF($AA25="ROT3",$R25,0)+IF($AB25="ROT3",$S25,0)</f>
        <v>0</v>
      </c>
      <c r="AS25" s="74">
        <f t="shared" ref="AS25:AS30" si="43">IF($AA25="ROT3",$S25,0)+IF($AB25="ROT3",$R25,0)</f>
        <v>0</v>
      </c>
      <c r="AT25" s="74">
        <f t="shared" ref="AT25:AT30" si="44">IF($AA25="ROT3",$T25,0)+IF($AB25="ROT3",$U25,0)</f>
        <v>0</v>
      </c>
      <c r="AU25" s="74">
        <f t="shared" ref="AU25:AU30" si="45">IF($AA25="ROT3",$U25,0)+IF($AB25="ROT3",$T25,0)</f>
        <v>0</v>
      </c>
      <c r="AV25" s="74">
        <f t="shared" ref="AV25:AV30" si="46">IF($AA25="LILA1",$L25+$N25+$P25,0)+IF($AB25="LILA1",$M25+$O25+$Q25,0)</f>
        <v>0</v>
      </c>
      <c r="AW25" s="74">
        <f t="shared" ref="AW25:AW30" si="47">IF($AA25="LILA1",$M25+$O25+$Q25,0)+IF($AB25="LILA1",$L25+$N25+$P25,0)</f>
        <v>0</v>
      </c>
      <c r="AX25" s="74">
        <f t="shared" ref="AX25:AX30" si="48">IF($AA25="LILA1",$R25,0)+IF($AB25="LILA1",$S25,0)</f>
        <v>0</v>
      </c>
      <c r="AY25" s="74">
        <f t="shared" ref="AY25:AY30" si="49">IF($AA25="LILA1",$S25,0)+IF($AB25="LILA1",$R25,0)</f>
        <v>0</v>
      </c>
      <c r="AZ25" s="74">
        <f t="shared" ref="AZ25:AZ30" si="50">IF($AA25="LILA1",$T25,0)+IF($AB25="LILA1",$U25,0)</f>
        <v>0</v>
      </c>
      <c r="BA25" s="74">
        <f t="shared" ref="BA25:BA30" si="51">IF($AA25="LILA1",$U25,0)+IF($AB25="LILA1",$T25,0)</f>
        <v>0</v>
      </c>
      <c r="BB25" s="74">
        <f t="shared" ref="BB25:BB30" si="52">IF($AA25="GELB1",$L25+$N25+$P25,0)+IF($AB25="GELB1",$M25+$O25+$Q25,0)</f>
        <v>13</v>
      </c>
      <c r="BC25" s="74">
        <f t="shared" ref="BC25:BC30" si="53">IF($AA25="GELB1",$M25+$O25+$Q25,0)+IF($AB25="GELB1",$L25+$N25+$P25,0)</f>
        <v>7</v>
      </c>
      <c r="BD25" s="74">
        <f t="shared" ref="BD25:BD30" si="54">IF($AA25="GELB1",$R25,0)+IF($AB25="GELB1",$S25,0)</f>
        <v>2</v>
      </c>
      <c r="BE25" s="74">
        <f t="shared" ref="BE25:BE30" si="55">IF($AA25="GELB1",$S25,0)+IF($AB25="GELB1",$R25,0)</f>
        <v>0</v>
      </c>
      <c r="BF25" s="74">
        <f t="shared" ref="BF25:BF30" si="56">IF($AA25="GELB1",$T25,0)+IF($AB25="GELB1",$U25,0)</f>
        <v>1</v>
      </c>
      <c r="BG25" s="74">
        <f t="shared" ref="BG25:BG30" si="57">IF($AA25="GELB1",$U25,0)+IF($AB25="GELB1",$T25,0)</f>
        <v>0</v>
      </c>
      <c r="BH25" s="74">
        <f t="shared" ref="BH25:BH30" si="58">IF($AA25="GELB2",$L25+$N25+$P25,0)+IF($AB25="GELB2",$M25+$O25+$Q25,0)</f>
        <v>7</v>
      </c>
      <c r="BI25" s="74">
        <f t="shared" ref="BI25:BI30" si="59">IF($AA25="GELB2",$M25+$O25+$Q25,0)+IF($AB25="GELB2",$L25+$N25+$P25,0)</f>
        <v>13</v>
      </c>
      <c r="BJ25" s="74">
        <f t="shared" ref="BJ25:BJ30" si="60">IF($AA25="GELB2",$R25,0)+IF($AB25="GELB2",$S25,0)</f>
        <v>0</v>
      </c>
      <c r="BK25" s="74">
        <f t="shared" ref="BK25:BK30" si="61">IF($AA25="GELB2",$S25,0)+IF($AB25="GELB2",$R25,0)</f>
        <v>2</v>
      </c>
      <c r="BL25" s="74">
        <f t="shared" ref="BL25:BL30" si="62">IF($AA25="GELB2",$T25,0)+IF($AB25="GELB2",$U25,0)</f>
        <v>0</v>
      </c>
      <c r="BM25" s="74">
        <f t="shared" ref="BM25:BM30" si="63">IF($AA25="GELB2",$U25,0)+IF($AB25="GELB2",$T25,0)</f>
        <v>1</v>
      </c>
      <c r="BN25" s="74">
        <f t="shared" ref="BN25:BN30" si="64">IF($AA25="GELB3",$L25+$N25+$P25,0)+IF($AB25="GELB3",$M25+$O25+$Q25,0)</f>
        <v>0</v>
      </c>
      <c r="BO25" s="74">
        <f t="shared" ref="BO25:BO30" si="65">IF($AA25="GELB3",$M25+$O25+$Q25,0)+IF($AB25="GELB3",$L25+$N25+$P25,0)</f>
        <v>0</v>
      </c>
      <c r="BP25" s="74">
        <f t="shared" ref="BP25:BP30" si="66">IF($AA25="GELB3",$R25,0)+IF($AB25="GELB3",$S25,0)</f>
        <v>0</v>
      </c>
      <c r="BQ25" s="74">
        <f t="shared" ref="BQ25:BQ30" si="67">IF($AA25="GELB3",$S25,0)+IF($AB25="GELB3",$R25,0)</f>
        <v>0</v>
      </c>
      <c r="BR25" s="74">
        <f t="shared" ref="BR25:BR30" si="68">IF($AA25="GELB3",$T25,0)+IF($AB25="GELB3",$U25,0)</f>
        <v>0</v>
      </c>
      <c r="BS25" s="74">
        <f t="shared" ref="BS25:BS30" si="69">IF($AA25="GELB3",$U25,0)+IF($AB25="GELB3",$T25,0)</f>
        <v>0</v>
      </c>
      <c r="BT25" s="74">
        <f t="shared" ref="BT25:BT30" si="70">IF($AA25="LILA3",$L25+$N25+$P25,0)+IF($AB25="LILA3",$M25+$O25+$Q25,0)</f>
        <v>0</v>
      </c>
      <c r="BU25" s="74">
        <f t="shared" ref="BU25:BU30" si="71">IF($AA25="LILA3",$M25+$O25+$Q25,0)+IF($AB25="LILA3",$L25+$N25+$P25,0)</f>
        <v>0</v>
      </c>
      <c r="BV25" s="74">
        <f t="shared" ref="BV25:BV30" si="72">IF($AA25="LILA3",$R25,0)+IF($AB25="LILA3",$S25,0)</f>
        <v>0</v>
      </c>
      <c r="BW25" s="74">
        <f t="shared" ref="BW25:BW30" si="73">IF($AA25="LILA3",$S25,0)+IF($AB25="LILA3",$R25,0)</f>
        <v>0</v>
      </c>
      <c r="BX25" s="74">
        <f t="shared" ref="BX25:BX30" si="74">IF($AA25="LILA3",$T25,0)+IF($AB25="LILA3",$U25,0)</f>
        <v>0</v>
      </c>
      <c r="BY25" s="74">
        <f t="shared" ref="BY25:BY30" si="75">IF($AA25="LILA3",$U25,0)+IF($AB25="LILA3",$T25,0)</f>
        <v>0</v>
      </c>
      <c r="BZ25" s="74">
        <f t="shared" ref="BZ25:BZ30" si="76">IF($AA25="BLAU1",$L25+$N25+$P25,0)+IF($AB25="BLAU1",$M25+$O25+$Q25,0)</f>
        <v>0</v>
      </c>
      <c r="CA25" s="74">
        <f t="shared" ref="CA25:CA30" si="77">IF($AA25="BLAU1",$M25+$O25+$Q25,0)+IF($AB25="BLAU1",$L25+$N25+$P25,0)</f>
        <v>0</v>
      </c>
      <c r="CB25" s="74">
        <f t="shared" ref="CB25:CB30" si="78">IF($AA25="BLAU1",$R25,0)+IF($AB25="BLAU1",$S25,0)</f>
        <v>0</v>
      </c>
      <c r="CC25" s="74">
        <f t="shared" ref="CC25:CC30" si="79">IF($AA25="BLAU1",$S25,0)+IF($AB25="BLAU1",$R25,0)</f>
        <v>0</v>
      </c>
      <c r="CD25" s="74">
        <f t="shared" ref="CD25:CD30" si="80">IF($AA25="BLAU1",$T25,0)+IF($AB25="BLAU1",$U25,0)</f>
        <v>0</v>
      </c>
      <c r="CE25" s="74">
        <f t="shared" ref="CE25:CE30" si="81">IF($AA25="BLAU1",$U25,0)+IF($AB25="BLAU1",$T25,0)</f>
        <v>0</v>
      </c>
      <c r="CF25" s="74">
        <f t="shared" ref="CF25:CF30" si="82">IF($AA25="BLAU2",$L25+$N25+$P25,0)+IF($AB25="BLAU2",$M25+$O25+$Q25,0)</f>
        <v>0</v>
      </c>
      <c r="CG25" s="74">
        <f t="shared" ref="CG25:CG30" si="83">IF($AA25="BLAU2",$M25+$O25+$Q25,0)+IF($AB25="BLAU2",$L25+$N25+$P25,0)</f>
        <v>0</v>
      </c>
      <c r="CH25" s="74">
        <f t="shared" ref="CH25:CH30" si="84">IF($AA25="BLAU2",$R25,0)+IF($AB25="BLAU2",$S25,0)</f>
        <v>0</v>
      </c>
      <c r="CI25" s="74">
        <f t="shared" ref="CI25:CI30" si="85">IF($AA25="BLAU2",$S25,0)+IF($AB25="BLAU2",$R25,0)</f>
        <v>0</v>
      </c>
      <c r="CJ25" s="74">
        <f t="shared" ref="CJ25:CJ30" si="86">IF($AA25="BLAU2",$T25,0)+IF($AB25="BLAU2",$U25,0)</f>
        <v>0</v>
      </c>
      <c r="CK25" s="74">
        <f t="shared" ref="CK25:CK30" si="87">IF($AA25="BLAU2",$U25,0)+IF($AB25="BLAU2",$T25,0)</f>
        <v>0</v>
      </c>
      <c r="CL25" s="74">
        <f t="shared" ref="CL25:CL30" si="88">IF($AA25="BLAU3",$L25+$N25+$P25,0)+IF($AB25="BLAU3",$M25+$O25+$Q25,0)</f>
        <v>0</v>
      </c>
      <c r="CM25" s="74">
        <f t="shared" ref="CM25:CM30" si="89">IF($AA25="BLAU3",$M25+$O25+$Q25,0)+IF($AB25="BLAU3",$L25+$N25+$P25,0)</f>
        <v>0</v>
      </c>
      <c r="CN25" s="74">
        <f t="shared" ref="CN25:CN30" si="90">IF($AA25="BLAU3",$R25,0)+IF($AB25="BLAU3",$S25,0)</f>
        <v>0</v>
      </c>
      <c r="CO25">
        <f t="shared" ref="CO25:CO30" si="91">IF($AA25="BLAU3",$S25,0)+IF($AB25="BLAU3",$R25,0)</f>
        <v>0</v>
      </c>
      <c r="CP25">
        <f t="shared" ref="CP25:CP30" si="92">IF($AA25="BLAU3",$T25,0)+IF($AB25="BLAU3",$U25,0)</f>
        <v>0</v>
      </c>
      <c r="CQ25">
        <f t="shared" ref="CQ25:CQ30" si="93">IF($AA25="BLAU3",$U25,0)+IF($AB25="BLAU3",$T25,0)</f>
        <v>0</v>
      </c>
      <c r="CR25">
        <f t="shared" ref="CR25:CR30" si="94">IF($AA25="LILA2",$L25+$N25+$P25,0)+IF($AB25="LILA2",$M25+$O25+$Q25,0)</f>
        <v>0</v>
      </c>
      <c r="CS25">
        <f t="shared" ref="CS25:CS30" si="95">IF($AA25="LILA2",$M25+$O25+$Q25,0)+IF($AB25="LILA2",$L25+$N25+$P25,0)</f>
        <v>0</v>
      </c>
      <c r="CT25">
        <f t="shared" ref="CT25:CT30" si="96">IF($AA25="LILA2",$R25,0)+IF($AB25="LILA2",$S25,0)</f>
        <v>0</v>
      </c>
      <c r="CU25">
        <f t="shared" ref="CU25:CU30" si="97">IF($AA25="LILA2",$S25,0)+IF($AB25="LILA2",$R25,0)</f>
        <v>0</v>
      </c>
      <c r="CV25">
        <f t="shared" ref="CV25:CV30" si="98">IF($AA25="LILA2",$T25,0)+IF($AB25="LILA2",$U25,0)</f>
        <v>0</v>
      </c>
      <c r="CW25">
        <f t="shared" ref="CW25:CW30" si="99">IF($AA25="LILA2",$U25,0)+IF($AB25="LILA2",$T25,0)</f>
        <v>0</v>
      </c>
    </row>
    <row r="26" spans="1:101" ht="18" customHeight="1" x14ac:dyDescent="0.3">
      <c r="A26" s="116" t="s">
        <v>1</v>
      </c>
      <c r="B26" s="109" t="str">
        <f t="shared" si="17"/>
        <v>RAI</v>
      </c>
      <c r="C26" s="110" t="str">
        <f t="shared" si="18"/>
        <v>H-Doppel 2</v>
      </c>
      <c r="D26" s="117" t="s">
        <v>6</v>
      </c>
      <c r="E26" s="109" t="str">
        <f t="shared" si="19"/>
        <v>FRI</v>
      </c>
      <c r="F26" s="110"/>
      <c r="G26" s="110" t="str">
        <f t="shared" si="20"/>
        <v>H-Doppel 2</v>
      </c>
      <c r="H26" s="110"/>
      <c r="I26" s="110"/>
      <c r="J26" s="112"/>
      <c r="K26" s="113"/>
      <c r="L26" s="114">
        <v>6</v>
      </c>
      <c r="M26" s="114">
        <v>0</v>
      </c>
      <c r="N26" s="114">
        <v>5</v>
      </c>
      <c r="O26" s="114">
        <v>7</v>
      </c>
      <c r="P26" s="114">
        <v>8</v>
      </c>
      <c r="Q26" s="114">
        <v>10</v>
      </c>
      <c r="R26" s="115">
        <f t="shared" si="21"/>
        <v>1</v>
      </c>
      <c r="S26" s="115">
        <f t="shared" si="22"/>
        <v>2</v>
      </c>
      <c r="T26" s="115">
        <f t="shared" si="23"/>
        <v>0</v>
      </c>
      <c r="U26" s="115">
        <f t="shared" si="24"/>
        <v>1</v>
      </c>
      <c r="V26" s="103">
        <v>2</v>
      </c>
      <c r="W26" s="103" t="s">
        <v>89</v>
      </c>
      <c r="X26" s="76">
        <v>2</v>
      </c>
      <c r="Y26" s="76">
        <v>1</v>
      </c>
      <c r="Z26" s="96" t="str">
        <f t="shared" si="25"/>
        <v>GELB</v>
      </c>
      <c r="AA26" s="96" t="str">
        <f t="shared" si="26"/>
        <v>GELB2</v>
      </c>
      <c r="AB26" s="96" t="str">
        <f t="shared" si="27"/>
        <v>GELB1</v>
      </c>
      <c r="AC26" s="78"/>
      <c r="AD26" s="74">
        <f t="shared" si="28"/>
        <v>0</v>
      </c>
      <c r="AE26" s="74">
        <f t="shared" si="29"/>
        <v>0</v>
      </c>
      <c r="AF26" s="74">
        <f t="shared" si="30"/>
        <v>0</v>
      </c>
      <c r="AG26" s="74">
        <f t="shared" si="31"/>
        <v>0</v>
      </c>
      <c r="AH26" s="74">
        <f t="shared" si="32"/>
        <v>0</v>
      </c>
      <c r="AI26" s="74">
        <f t="shared" si="33"/>
        <v>0</v>
      </c>
      <c r="AJ26" s="74">
        <f t="shared" si="34"/>
        <v>0</v>
      </c>
      <c r="AK26" s="74">
        <f t="shared" si="35"/>
        <v>0</v>
      </c>
      <c r="AL26" s="74">
        <f t="shared" si="36"/>
        <v>0</v>
      </c>
      <c r="AM26" s="74">
        <f t="shared" si="37"/>
        <v>0</v>
      </c>
      <c r="AN26" s="74">
        <f t="shared" si="38"/>
        <v>0</v>
      </c>
      <c r="AO26" s="74">
        <f t="shared" si="39"/>
        <v>0</v>
      </c>
      <c r="AP26" s="74">
        <f t="shared" si="40"/>
        <v>0</v>
      </c>
      <c r="AQ26" s="74">
        <f t="shared" si="41"/>
        <v>0</v>
      </c>
      <c r="AR26" s="74">
        <f t="shared" si="42"/>
        <v>0</v>
      </c>
      <c r="AS26" s="74">
        <f t="shared" si="43"/>
        <v>0</v>
      </c>
      <c r="AT26" s="74">
        <f t="shared" si="44"/>
        <v>0</v>
      </c>
      <c r="AU26" s="74">
        <f t="shared" si="45"/>
        <v>0</v>
      </c>
      <c r="AV26" s="74">
        <f t="shared" si="46"/>
        <v>0</v>
      </c>
      <c r="AW26" s="74">
        <f t="shared" si="47"/>
        <v>0</v>
      </c>
      <c r="AX26" s="74">
        <f t="shared" si="48"/>
        <v>0</v>
      </c>
      <c r="AY26" s="74">
        <f t="shared" si="49"/>
        <v>0</v>
      </c>
      <c r="AZ26" s="74">
        <f t="shared" si="50"/>
        <v>0</v>
      </c>
      <c r="BA26" s="74">
        <f t="shared" si="51"/>
        <v>0</v>
      </c>
      <c r="BB26" s="74">
        <f t="shared" si="52"/>
        <v>17</v>
      </c>
      <c r="BC26" s="74">
        <f t="shared" si="53"/>
        <v>19</v>
      </c>
      <c r="BD26" s="74">
        <f t="shared" si="54"/>
        <v>2</v>
      </c>
      <c r="BE26" s="74">
        <f t="shared" si="55"/>
        <v>1</v>
      </c>
      <c r="BF26" s="74">
        <f t="shared" si="56"/>
        <v>1</v>
      </c>
      <c r="BG26" s="74">
        <f t="shared" si="57"/>
        <v>0</v>
      </c>
      <c r="BH26" s="74">
        <f t="shared" si="58"/>
        <v>19</v>
      </c>
      <c r="BI26" s="74">
        <f t="shared" si="59"/>
        <v>17</v>
      </c>
      <c r="BJ26" s="74">
        <f t="shared" si="60"/>
        <v>1</v>
      </c>
      <c r="BK26" s="74">
        <f t="shared" si="61"/>
        <v>2</v>
      </c>
      <c r="BL26" s="74">
        <f t="shared" si="62"/>
        <v>0</v>
      </c>
      <c r="BM26" s="74">
        <f t="shared" si="63"/>
        <v>1</v>
      </c>
      <c r="BN26" s="74">
        <f t="shared" si="64"/>
        <v>0</v>
      </c>
      <c r="BO26" s="74">
        <f t="shared" si="65"/>
        <v>0</v>
      </c>
      <c r="BP26" s="74">
        <f t="shared" si="66"/>
        <v>0</v>
      </c>
      <c r="BQ26" s="74">
        <f t="shared" si="67"/>
        <v>0</v>
      </c>
      <c r="BR26" s="74">
        <f t="shared" si="68"/>
        <v>0</v>
      </c>
      <c r="BS26" s="74">
        <f t="shared" si="69"/>
        <v>0</v>
      </c>
      <c r="BT26" s="74">
        <f t="shared" si="70"/>
        <v>0</v>
      </c>
      <c r="BU26" s="74">
        <f t="shared" si="71"/>
        <v>0</v>
      </c>
      <c r="BV26" s="74">
        <f t="shared" si="72"/>
        <v>0</v>
      </c>
      <c r="BW26" s="74">
        <f t="shared" si="73"/>
        <v>0</v>
      </c>
      <c r="BX26" s="74">
        <f t="shared" si="74"/>
        <v>0</v>
      </c>
      <c r="BY26" s="74">
        <f t="shared" si="75"/>
        <v>0</v>
      </c>
      <c r="BZ26" s="74">
        <f t="shared" si="76"/>
        <v>0</v>
      </c>
      <c r="CA26" s="74">
        <f t="shared" si="77"/>
        <v>0</v>
      </c>
      <c r="CB26" s="74">
        <f t="shared" si="78"/>
        <v>0</v>
      </c>
      <c r="CC26" s="74">
        <f t="shared" si="79"/>
        <v>0</v>
      </c>
      <c r="CD26" s="74">
        <f t="shared" si="80"/>
        <v>0</v>
      </c>
      <c r="CE26" s="74">
        <f t="shared" si="81"/>
        <v>0</v>
      </c>
      <c r="CF26" s="74">
        <f t="shared" si="82"/>
        <v>0</v>
      </c>
      <c r="CG26" s="74">
        <f t="shared" si="83"/>
        <v>0</v>
      </c>
      <c r="CH26" s="74">
        <f t="shared" si="84"/>
        <v>0</v>
      </c>
      <c r="CI26" s="74">
        <f t="shared" si="85"/>
        <v>0</v>
      </c>
      <c r="CJ26" s="74">
        <f t="shared" si="86"/>
        <v>0</v>
      </c>
      <c r="CK26" s="74">
        <f t="shared" si="87"/>
        <v>0</v>
      </c>
      <c r="CL26" s="74">
        <f t="shared" si="88"/>
        <v>0</v>
      </c>
      <c r="CM26" s="74">
        <f t="shared" si="89"/>
        <v>0</v>
      </c>
      <c r="CN26" s="74">
        <f t="shared" si="90"/>
        <v>0</v>
      </c>
      <c r="CO26">
        <f t="shared" si="91"/>
        <v>0</v>
      </c>
      <c r="CP26">
        <f t="shared" si="92"/>
        <v>0</v>
      </c>
      <c r="CQ26">
        <f t="shared" si="93"/>
        <v>0</v>
      </c>
      <c r="CR26">
        <f t="shared" si="94"/>
        <v>0</v>
      </c>
      <c r="CS26">
        <f t="shared" si="95"/>
        <v>0</v>
      </c>
      <c r="CT26">
        <f t="shared" si="96"/>
        <v>0</v>
      </c>
      <c r="CU26">
        <f t="shared" si="97"/>
        <v>0</v>
      </c>
      <c r="CV26">
        <f t="shared" si="98"/>
        <v>0</v>
      </c>
      <c r="CW26">
        <f t="shared" si="99"/>
        <v>0</v>
      </c>
    </row>
    <row r="27" spans="1:101" ht="18" customHeight="1" x14ac:dyDescent="0.3">
      <c r="A27" s="108" t="s">
        <v>2</v>
      </c>
      <c r="B27" s="109" t="str">
        <f t="shared" si="17"/>
        <v>NEU</v>
      </c>
      <c r="C27" s="110" t="str">
        <f t="shared" si="18"/>
        <v>H-Doppel 1</v>
      </c>
      <c r="D27" s="111" t="s">
        <v>6</v>
      </c>
      <c r="E27" s="109" t="str">
        <f t="shared" si="19"/>
        <v>WEN</v>
      </c>
      <c r="F27" s="110"/>
      <c r="G27" s="110" t="str">
        <f t="shared" si="20"/>
        <v>H-Doppel 1</v>
      </c>
      <c r="H27" s="110"/>
      <c r="I27" s="110"/>
      <c r="J27" s="112"/>
      <c r="K27" s="113"/>
      <c r="L27" s="114">
        <v>6</v>
      </c>
      <c r="M27" s="114">
        <v>2</v>
      </c>
      <c r="N27" s="114">
        <v>5</v>
      </c>
      <c r="O27" s="114">
        <v>7</v>
      </c>
      <c r="P27" s="114">
        <v>10</v>
      </c>
      <c r="Q27" s="114">
        <v>8</v>
      </c>
      <c r="R27" s="115">
        <f t="shared" si="21"/>
        <v>2</v>
      </c>
      <c r="S27" s="115">
        <f t="shared" si="22"/>
        <v>1</v>
      </c>
      <c r="T27" s="115">
        <f t="shared" si="23"/>
        <v>1</v>
      </c>
      <c r="U27" s="115">
        <f t="shared" si="24"/>
        <v>0</v>
      </c>
      <c r="V27" s="103">
        <v>1</v>
      </c>
      <c r="W27" s="103" t="s">
        <v>90</v>
      </c>
      <c r="X27" s="76">
        <v>1</v>
      </c>
      <c r="Y27" s="76">
        <v>2</v>
      </c>
      <c r="Z27" s="96" t="str">
        <f t="shared" si="25"/>
        <v>ROT</v>
      </c>
      <c r="AA27" s="96" t="str">
        <f t="shared" si="26"/>
        <v>ROT1</v>
      </c>
      <c r="AB27" s="96" t="str">
        <f t="shared" si="27"/>
        <v>ROT2</v>
      </c>
      <c r="AC27" s="78"/>
      <c r="AD27" s="74">
        <f t="shared" si="28"/>
        <v>21</v>
      </c>
      <c r="AE27" s="74">
        <f t="shared" si="29"/>
        <v>17</v>
      </c>
      <c r="AF27" s="74">
        <f t="shared" si="30"/>
        <v>2</v>
      </c>
      <c r="AG27" s="74">
        <f t="shared" si="31"/>
        <v>1</v>
      </c>
      <c r="AH27" s="74">
        <f t="shared" si="32"/>
        <v>1</v>
      </c>
      <c r="AI27" s="74">
        <f t="shared" si="33"/>
        <v>0</v>
      </c>
      <c r="AJ27" s="74">
        <f t="shared" si="34"/>
        <v>17</v>
      </c>
      <c r="AK27" s="74">
        <f t="shared" si="35"/>
        <v>21</v>
      </c>
      <c r="AL27" s="74">
        <f t="shared" si="36"/>
        <v>1</v>
      </c>
      <c r="AM27" s="74">
        <f t="shared" si="37"/>
        <v>2</v>
      </c>
      <c r="AN27" s="74">
        <f t="shared" si="38"/>
        <v>0</v>
      </c>
      <c r="AO27" s="74">
        <f t="shared" si="39"/>
        <v>1</v>
      </c>
      <c r="AP27" s="74">
        <f t="shared" si="40"/>
        <v>0</v>
      </c>
      <c r="AQ27" s="74">
        <f t="shared" si="41"/>
        <v>0</v>
      </c>
      <c r="AR27" s="74">
        <f t="shared" si="42"/>
        <v>0</v>
      </c>
      <c r="AS27" s="74">
        <f t="shared" si="43"/>
        <v>0</v>
      </c>
      <c r="AT27" s="74">
        <f t="shared" si="44"/>
        <v>0</v>
      </c>
      <c r="AU27" s="74">
        <f t="shared" si="45"/>
        <v>0</v>
      </c>
      <c r="AV27" s="74">
        <f t="shared" si="46"/>
        <v>0</v>
      </c>
      <c r="AW27" s="74">
        <f t="shared" si="47"/>
        <v>0</v>
      </c>
      <c r="AX27" s="74">
        <f t="shared" si="48"/>
        <v>0</v>
      </c>
      <c r="AY27" s="74">
        <f t="shared" si="49"/>
        <v>0</v>
      </c>
      <c r="AZ27" s="74">
        <f t="shared" si="50"/>
        <v>0</v>
      </c>
      <c r="BA27" s="74">
        <f t="shared" si="51"/>
        <v>0</v>
      </c>
      <c r="BB27" s="74">
        <f t="shared" si="52"/>
        <v>0</v>
      </c>
      <c r="BC27" s="74">
        <f t="shared" si="53"/>
        <v>0</v>
      </c>
      <c r="BD27" s="74">
        <f t="shared" si="54"/>
        <v>0</v>
      </c>
      <c r="BE27" s="74">
        <f t="shared" si="55"/>
        <v>0</v>
      </c>
      <c r="BF27" s="74">
        <f t="shared" si="56"/>
        <v>0</v>
      </c>
      <c r="BG27" s="74">
        <f t="shared" si="57"/>
        <v>0</v>
      </c>
      <c r="BH27" s="74">
        <f t="shared" si="58"/>
        <v>0</v>
      </c>
      <c r="BI27" s="74">
        <f t="shared" si="59"/>
        <v>0</v>
      </c>
      <c r="BJ27" s="74">
        <f t="shared" si="60"/>
        <v>0</v>
      </c>
      <c r="BK27" s="74">
        <f t="shared" si="61"/>
        <v>0</v>
      </c>
      <c r="BL27" s="74">
        <f t="shared" si="62"/>
        <v>0</v>
      </c>
      <c r="BM27" s="74">
        <f t="shared" si="63"/>
        <v>0</v>
      </c>
      <c r="BN27" s="74">
        <f t="shared" si="64"/>
        <v>0</v>
      </c>
      <c r="BO27" s="74">
        <f t="shared" si="65"/>
        <v>0</v>
      </c>
      <c r="BP27" s="74">
        <f t="shared" si="66"/>
        <v>0</v>
      </c>
      <c r="BQ27" s="74">
        <f t="shared" si="67"/>
        <v>0</v>
      </c>
      <c r="BR27" s="74">
        <f t="shared" si="68"/>
        <v>0</v>
      </c>
      <c r="BS27" s="74">
        <f t="shared" si="69"/>
        <v>0</v>
      </c>
      <c r="BT27" s="74">
        <f t="shared" si="70"/>
        <v>0</v>
      </c>
      <c r="BU27" s="74">
        <f t="shared" si="71"/>
        <v>0</v>
      </c>
      <c r="BV27" s="74">
        <f t="shared" si="72"/>
        <v>0</v>
      </c>
      <c r="BW27" s="74">
        <f t="shared" si="73"/>
        <v>0</v>
      </c>
      <c r="BX27" s="74">
        <f t="shared" si="74"/>
        <v>0</v>
      </c>
      <c r="BY27" s="74">
        <f t="shared" si="75"/>
        <v>0</v>
      </c>
      <c r="BZ27" s="74">
        <f t="shared" si="76"/>
        <v>0</v>
      </c>
      <c r="CA27" s="74">
        <f t="shared" si="77"/>
        <v>0</v>
      </c>
      <c r="CB27" s="74">
        <f t="shared" si="78"/>
        <v>0</v>
      </c>
      <c r="CC27" s="74">
        <f t="shared" si="79"/>
        <v>0</v>
      </c>
      <c r="CD27" s="74">
        <f t="shared" si="80"/>
        <v>0</v>
      </c>
      <c r="CE27" s="74">
        <f t="shared" si="81"/>
        <v>0</v>
      </c>
      <c r="CF27" s="74">
        <f t="shared" si="82"/>
        <v>0</v>
      </c>
      <c r="CG27" s="74">
        <f t="shared" si="83"/>
        <v>0</v>
      </c>
      <c r="CH27" s="74">
        <f t="shared" si="84"/>
        <v>0</v>
      </c>
      <c r="CI27" s="74">
        <f t="shared" si="85"/>
        <v>0</v>
      </c>
      <c r="CJ27" s="74">
        <f t="shared" si="86"/>
        <v>0</v>
      </c>
      <c r="CK27" s="74">
        <f t="shared" si="87"/>
        <v>0</v>
      </c>
      <c r="CL27" s="74">
        <f t="shared" si="88"/>
        <v>0</v>
      </c>
      <c r="CM27" s="74">
        <f t="shared" si="89"/>
        <v>0</v>
      </c>
      <c r="CN27" s="74">
        <f t="shared" si="90"/>
        <v>0</v>
      </c>
      <c r="CO27">
        <f t="shared" si="91"/>
        <v>0</v>
      </c>
      <c r="CP27">
        <f t="shared" si="92"/>
        <v>0</v>
      </c>
      <c r="CQ27">
        <f t="shared" si="93"/>
        <v>0</v>
      </c>
      <c r="CR27">
        <f t="shared" si="94"/>
        <v>0</v>
      </c>
      <c r="CS27">
        <f t="shared" si="95"/>
        <v>0</v>
      </c>
      <c r="CT27">
        <f t="shared" si="96"/>
        <v>0</v>
      </c>
      <c r="CU27">
        <f t="shared" si="97"/>
        <v>0</v>
      </c>
      <c r="CV27">
        <f t="shared" si="98"/>
        <v>0</v>
      </c>
      <c r="CW27">
        <f t="shared" si="99"/>
        <v>0</v>
      </c>
    </row>
    <row r="28" spans="1:101" ht="18" customHeight="1" x14ac:dyDescent="0.3">
      <c r="A28" s="108" t="s">
        <v>3</v>
      </c>
      <c r="B28" s="109" t="str">
        <f t="shared" si="17"/>
        <v>NEU</v>
      </c>
      <c r="C28" s="110" t="str">
        <f t="shared" si="18"/>
        <v>H-Doppel 2</v>
      </c>
      <c r="D28" s="111" t="s">
        <v>6</v>
      </c>
      <c r="E28" s="109" t="str">
        <f t="shared" si="19"/>
        <v>WEN</v>
      </c>
      <c r="F28" s="110"/>
      <c r="G28" s="110" t="str">
        <f t="shared" si="20"/>
        <v>H-Doppel 2</v>
      </c>
      <c r="H28" s="110"/>
      <c r="I28" s="110"/>
      <c r="J28" s="112"/>
      <c r="K28" s="118"/>
      <c r="L28" s="114">
        <v>0</v>
      </c>
      <c r="M28" s="114">
        <v>6</v>
      </c>
      <c r="N28" s="114">
        <v>2</v>
      </c>
      <c r="O28" s="114">
        <v>6</v>
      </c>
      <c r="P28" s="114"/>
      <c r="Q28" s="114"/>
      <c r="R28" s="115">
        <f t="shared" si="21"/>
        <v>0</v>
      </c>
      <c r="S28" s="115">
        <f t="shared" si="22"/>
        <v>2</v>
      </c>
      <c r="T28" s="115">
        <f t="shared" si="23"/>
        <v>0</v>
      </c>
      <c r="U28" s="115">
        <f t="shared" si="24"/>
        <v>1</v>
      </c>
      <c r="V28" s="103">
        <v>2</v>
      </c>
      <c r="W28" s="103" t="s">
        <v>90</v>
      </c>
      <c r="X28" s="76">
        <v>1</v>
      </c>
      <c r="Y28" s="76">
        <v>2</v>
      </c>
      <c r="Z28" s="96" t="str">
        <f t="shared" si="25"/>
        <v>ROT</v>
      </c>
      <c r="AA28" s="96" t="str">
        <f t="shared" si="26"/>
        <v>ROT1</v>
      </c>
      <c r="AB28" s="96" t="str">
        <f t="shared" si="27"/>
        <v>ROT2</v>
      </c>
      <c r="AC28" s="78"/>
      <c r="AD28" s="74">
        <f t="shared" si="28"/>
        <v>2</v>
      </c>
      <c r="AE28" s="74">
        <f t="shared" si="29"/>
        <v>12</v>
      </c>
      <c r="AF28" s="74">
        <f t="shared" si="30"/>
        <v>0</v>
      </c>
      <c r="AG28" s="74">
        <f t="shared" si="31"/>
        <v>2</v>
      </c>
      <c r="AH28" s="74">
        <f t="shared" si="32"/>
        <v>0</v>
      </c>
      <c r="AI28" s="74">
        <f t="shared" si="33"/>
        <v>1</v>
      </c>
      <c r="AJ28" s="74">
        <f t="shared" si="34"/>
        <v>12</v>
      </c>
      <c r="AK28" s="74">
        <f t="shared" si="35"/>
        <v>2</v>
      </c>
      <c r="AL28" s="74">
        <f t="shared" si="36"/>
        <v>2</v>
      </c>
      <c r="AM28" s="74">
        <f t="shared" si="37"/>
        <v>0</v>
      </c>
      <c r="AN28" s="74">
        <f t="shared" si="38"/>
        <v>1</v>
      </c>
      <c r="AO28" s="74">
        <f t="shared" si="39"/>
        <v>0</v>
      </c>
      <c r="AP28" s="74">
        <f t="shared" si="40"/>
        <v>0</v>
      </c>
      <c r="AQ28" s="74">
        <f t="shared" si="41"/>
        <v>0</v>
      </c>
      <c r="AR28" s="74">
        <f t="shared" si="42"/>
        <v>0</v>
      </c>
      <c r="AS28" s="74">
        <f t="shared" si="43"/>
        <v>0</v>
      </c>
      <c r="AT28" s="74">
        <f t="shared" si="44"/>
        <v>0</v>
      </c>
      <c r="AU28" s="74">
        <f t="shared" si="45"/>
        <v>0</v>
      </c>
      <c r="AV28" s="74">
        <f t="shared" si="46"/>
        <v>0</v>
      </c>
      <c r="AW28" s="74">
        <f t="shared" si="47"/>
        <v>0</v>
      </c>
      <c r="AX28" s="74">
        <f t="shared" si="48"/>
        <v>0</v>
      </c>
      <c r="AY28" s="74">
        <f t="shared" si="49"/>
        <v>0</v>
      </c>
      <c r="AZ28" s="74">
        <f t="shared" si="50"/>
        <v>0</v>
      </c>
      <c r="BA28" s="74">
        <f t="shared" si="51"/>
        <v>0</v>
      </c>
      <c r="BB28" s="74">
        <f t="shared" si="52"/>
        <v>0</v>
      </c>
      <c r="BC28" s="74">
        <f t="shared" si="53"/>
        <v>0</v>
      </c>
      <c r="BD28" s="74">
        <f t="shared" si="54"/>
        <v>0</v>
      </c>
      <c r="BE28" s="74">
        <f t="shared" si="55"/>
        <v>0</v>
      </c>
      <c r="BF28" s="74">
        <f t="shared" si="56"/>
        <v>0</v>
      </c>
      <c r="BG28" s="74">
        <f t="shared" si="57"/>
        <v>0</v>
      </c>
      <c r="BH28" s="74">
        <f t="shared" si="58"/>
        <v>0</v>
      </c>
      <c r="BI28" s="74">
        <f t="shared" si="59"/>
        <v>0</v>
      </c>
      <c r="BJ28" s="74">
        <f t="shared" si="60"/>
        <v>0</v>
      </c>
      <c r="BK28" s="74">
        <f t="shared" si="61"/>
        <v>0</v>
      </c>
      <c r="BL28" s="74">
        <f t="shared" si="62"/>
        <v>0</v>
      </c>
      <c r="BM28" s="74">
        <f t="shared" si="63"/>
        <v>0</v>
      </c>
      <c r="BN28" s="74">
        <f t="shared" si="64"/>
        <v>0</v>
      </c>
      <c r="BO28" s="74">
        <f t="shared" si="65"/>
        <v>0</v>
      </c>
      <c r="BP28" s="74">
        <f t="shared" si="66"/>
        <v>0</v>
      </c>
      <c r="BQ28" s="74">
        <f t="shared" si="67"/>
        <v>0</v>
      </c>
      <c r="BR28" s="74">
        <f t="shared" si="68"/>
        <v>0</v>
      </c>
      <c r="BS28" s="74">
        <f t="shared" si="69"/>
        <v>0</v>
      </c>
      <c r="BT28" s="74">
        <f t="shared" si="70"/>
        <v>0</v>
      </c>
      <c r="BU28" s="74">
        <f t="shared" si="71"/>
        <v>0</v>
      </c>
      <c r="BV28" s="74">
        <f t="shared" si="72"/>
        <v>0</v>
      </c>
      <c r="BW28" s="74">
        <f t="shared" si="73"/>
        <v>0</v>
      </c>
      <c r="BX28" s="74">
        <f t="shared" si="74"/>
        <v>0</v>
      </c>
      <c r="BY28" s="74">
        <f t="shared" si="75"/>
        <v>0</v>
      </c>
      <c r="BZ28" s="74">
        <f t="shared" si="76"/>
        <v>0</v>
      </c>
      <c r="CA28" s="74">
        <f t="shared" si="77"/>
        <v>0</v>
      </c>
      <c r="CB28" s="74">
        <f t="shared" si="78"/>
        <v>0</v>
      </c>
      <c r="CC28" s="74">
        <f t="shared" si="79"/>
        <v>0</v>
      </c>
      <c r="CD28" s="74">
        <f t="shared" si="80"/>
        <v>0</v>
      </c>
      <c r="CE28" s="74">
        <f t="shared" si="81"/>
        <v>0</v>
      </c>
      <c r="CF28" s="74">
        <f t="shared" si="82"/>
        <v>0</v>
      </c>
      <c r="CG28" s="74">
        <f t="shared" si="83"/>
        <v>0</v>
      </c>
      <c r="CH28" s="74">
        <f t="shared" si="84"/>
        <v>0</v>
      </c>
      <c r="CI28" s="74">
        <f t="shared" si="85"/>
        <v>0</v>
      </c>
      <c r="CJ28" s="74">
        <f t="shared" si="86"/>
        <v>0</v>
      </c>
      <c r="CK28" s="74">
        <f t="shared" si="87"/>
        <v>0</v>
      </c>
      <c r="CL28" s="74">
        <f t="shared" si="88"/>
        <v>0</v>
      </c>
      <c r="CM28" s="74">
        <f t="shared" si="89"/>
        <v>0</v>
      </c>
      <c r="CN28" s="74">
        <f t="shared" si="90"/>
        <v>0</v>
      </c>
      <c r="CO28">
        <f t="shared" si="91"/>
        <v>0</v>
      </c>
      <c r="CP28">
        <f t="shared" si="92"/>
        <v>0</v>
      </c>
      <c r="CQ28">
        <f t="shared" si="93"/>
        <v>0</v>
      </c>
      <c r="CR28">
        <f t="shared" si="94"/>
        <v>0</v>
      </c>
      <c r="CS28">
        <f t="shared" si="95"/>
        <v>0</v>
      </c>
      <c r="CT28">
        <f t="shared" si="96"/>
        <v>0</v>
      </c>
      <c r="CU28">
        <f t="shared" si="97"/>
        <v>0</v>
      </c>
      <c r="CV28">
        <f t="shared" si="98"/>
        <v>0</v>
      </c>
      <c r="CW28">
        <f t="shared" si="99"/>
        <v>0</v>
      </c>
    </row>
    <row r="29" spans="1:101" ht="18" customHeight="1" x14ac:dyDescent="0.3">
      <c r="A29" s="108" t="s">
        <v>4</v>
      </c>
      <c r="B29" s="109" t="str">
        <f t="shared" si="17"/>
        <v>NÜR</v>
      </c>
      <c r="C29" s="110" t="str">
        <f t="shared" si="18"/>
        <v>H-Doppel 2</v>
      </c>
      <c r="D29" s="111" t="s">
        <v>6</v>
      </c>
      <c r="E29" s="109" t="str">
        <f t="shared" si="19"/>
        <v>GRO</v>
      </c>
      <c r="F29" s="110"/>
      <c r="G29" s="110" t="str">
        <f t="shared" si="20"/>
        <v>H-Doppel 2</v>
      </c>
      <c r="H29" s="110"/>
      <c r="I29" s="110"/>
      <c r="J29" s="112"/>
      <c r="K29" s="118"/>
      <c r="L29" s="119">
        <v>6</v>
      </c>
      <c r="M29" s="119">
        <v>1</v>
      </c>
      <c r="N29" s="119">
        <v>6</v>
      </c>
      <c r="O29" s="119">
        <v>1</v>
      </c>
      <c r="P29" s="119"/>
      <c r="Q29" s="119"/>
      <c r="R29" s="115">
        <f t="shared" si="21"/>
        <v>2</v>
      </c>
      <c r="S29" s="115">
        <f t="shared" si="22"/>
        <v>0</v>
      </c>
      <c r="T29" s="115">
        <f t="shared" si="23"/>
        <v>1</v>
      </c>
      <c r="U29" s="115">
        <f t="shared" si="24"/>
        <v>0</v>
      </c>
      <c r="V29" s="103">
        <v>2</v>
      </c>
      <c r="W29" s="103" t="s">
        <v>88</v>
      </c>
      <c r="X29" s="76">
        <v>1</v>
      </c>
      <c r="Y29" s="76">
        <v>3</v>
      </c>
      <c r="Z29" s="96" t="str">
        <f t="shared" si="25"/>
        <v>LILA</v>
      </c>
      <c r="AA29" s="96" t="str">
        <f t="shared" si="26"/>
        <v>LILA1</v>
      </c>
      <c r="AB29" s="96" t="str">
        <f t="shared" si="27"/>
        <v>LILA3</v>
      </c>
      <c r="AC29" s="78"/>
      <c r="AD29" s="74">
        <f t="shared" si="28"/>
        <v>0</v>
      </c>
      <c r="AE29" s="74">
        <f t="shared" si="29"/>
        <v>0</v>
      </c>
      <c r="AF29" s="74">
        <f t="shared" si="30"/>
        <v>0</v>
      </c>
      <c r="AG29" s="74">
        <f t="shared" si="31"/>
        <v>0</v>
      </c>
      <c r="AH29" s="74">
        <f t="shared" si="32"/>
        <v>0</v>
      </c>
      <c r="AI29" s="74">
        <f t="shared" si="33"/>
        <v>0</v>
      </c>
      <c r="AJ29" s="74">
        <f t="shared" si="34"/>
        <v>0</v>
      </c>
      <c r="AK29" s="74">
        <f t="shared" si="35"/>
        <v>0</v>
      </c>
      <c r="AL29" s="74">
        <f t="shared" si="36"/>
        <v>0</v>
      </c>
      <c r="AM29" s="74">
        <f t="shared" si="37"/>
        <v>0</v>
      </c>
      <c r="AN29" s="74">
        <f t="shared" si="38"/>
        <v>0</v>
      </c>
      <c r="AO29" s="74">
        <f t="shared" si="39"/>
        <v>0</v>
      </c>
      <c r="AP29" s="74">
        <f t="shared" si="40"/>
        <v>0</v>
      </c>
      <c r="AQ29" s="74">
        <f t="shared" si="41"/>
        <v>0</v>
      </c>
      <c r="AR29" s="74">
        <f t="shared" si="42"/>
        <v>0</v>
      </c>
      <c r="AS29" s="74">
        <f t="shared" si="43"/>
        <v>0</v>
      </c>
      <c r="AT29" s="74">
        <f t="shared" si="44"/>
        <v>0</v>
      </c>
      <c r="AU29" s="74">
        <f t="shared" si="45"/>
        <v>0</v>
      </c>
      <c r="AV29" s="74">
        <f t="shared" si="46"/>
        <v>12</v>
      </c>
      <c r="AW29" s="74">
        <f t="shared" si="47"/>
        <v>2</v>
      </c>
      <c r="AX29" s="74">
        <f t="shared" si="48"/>
        <v>2</v>
      </c>
      <c r="AY29" s="74">
        <f t="shared" si="49"/>
        <v>0</v>
      </c>
      <c r="AZ29" s="74">
        <f t="shared" si="50"/>
        <v>1</v>
      </c>
      <c r="BA29" s="74">
        <f t="shared" si="51"/>
        <v>0</v>
      </c>
      <c r="BB29" s="74">
        <f t="shared" si="52"/>
        <v>0</v>
      </c>
      <c r="BC29" s="74">
        <f t="shared" si="53"/>
        <v>0</v>
      </c>
      <c r="BD29" s="74">
        <f t="shared" si="54"/>
        <v>0</v>
      </c>
      <c r="BE29" s="74">
        <f t="shared" si="55"/>
        <v>0</v>
      </c>
      <c r="BF29" s="74">
        <f t="shared" si="56"/>
        <v>0</v>
      </c>
      <c r="BG29" s="74">
        <f t="shared" si="57"/>
        <v>0</v>
      </c>
      <c r="BH29" s="74">
        <f t="shared" si="58"/>
        <v>0</v>
      </c>
      <c r="BI29" s="74">
        <f t="shared" si="59"/>
        <v>0</v>
      </c>
      <c r="BJ29" s="74">
        <f t="shared" si="60"/>
        <v>0</v>
      </c>
      <c r="BK29" s="74">
        <f t="shared" si="61"/>
        <v>0</v>
      </c>
      <c r="BL29" s="74">
        <f t="shared" si="62"/>
        <v>0</v>
      </c>
      <c r="BM29" s="74">
        <f t="shared" si="63"/>
        <v>0</v>
      </c>
      <c r="BN29" s="74">
        <f t="shared" si="64"/>
        <v>0</v>
      </c>
      <c r="BO29" s="74">
        <f t="shared" si="65"/>
        <v>0</v>
      </c>
      <c r="BP29" s="74">
        <f t="shared" si="66"/>
        <v>0</v>
      </c>
      <c r="BQ29" s="74">
        <f t="shared" si="67"/>
        <v>0</v>
      </c>
      <c r="BR29" s="74">
        <f t="shared" si="68"/>
        <v>0</v>
      </c>
      <c r="BS29" s="74">
        <f t="shared" si="69"/>
        <v>0</v>
      </c>
      <c r="BT29" s="74">
        <f t="shared" si="70"/>
        <v>2</v>
      </c>
      <c r="BU29" s="74">
        <f t="shared" si="71"/>
        <v>12</v>
      </c>
      <c r="BV29" s="74">
        <f t="shared" si="72"/>
        <v>0</v>
      </c>
      <c r="BW29" s="74">
        <f t="shared" si="73"/>
        <v>2</v>
      </c>
      <c r="BX29" s="74">
        <f t="shared" si="74"/>
        <v>0</v>
      </c>
      <c r="BY29" s="74">
        <f t="shared" si="75"/>
        <v>1</v>
      </c>
      <c r="BZ29" s="74">
        <f t="shared" si="76"/>
        <v>0</v>
      </c>
      <c r="CA29" s="74">
        <f t="shared" si="77"/>
        <v>0</v>
      </c>
      <c r="CB29" s="74">
        <f t="shared" si="78"/>
        <v>0</v>
      </c>
      <c r="CC29" s="74">
        <f t="shared" si="79"/>
        <v>0</v>
      </c>
      <c r="CD29" s="74">
        <f t="shared" si="80"/>
        <v>0</v>
      </c>
      <c r="CE29" s="74">
        <f t="shared" si="81"/>
        <v>0</v>
      </c>
      <c r="CF29" s="74">
        <f t="shared" si="82"/>
        <v>0</v>
      </c>
      <c r="CG29" s="74">
        <f t="shared" si="83"/>
        <v>0</v>
      </c>
      <c r="CH29" s="74">
        <f t="shared" si="84"/>
        <v>0</v>
      </c>
      <c r="CI29" s="74">
        <f t="shared" si="85"/>
        <v>0</v>
      </c>
      <c r="CJ29" s="74">
        <f t="shared" si="86"/>
        <v>0</v>
      </c>
      <c r="CK29" s="74">
        <f t="shared" si="87"/>
        <v>0</v>
      </c>
      <c r="CL29" s="74">
        <f t="shared" si="88"/>
        <v>0</v>
      </c>
      <c r="CM29" s="74">
        <f t="shared" si="89"/>
        <v>0</v>
      </c>
      <c r="CN29" s="74">
        <f t="shared" si="90"/>
        <v>0</v>
      </c>
      <c r="CO29">
        <f t="shared" si="91"/>
        <v>0</v>
      </c>
      <c r="CP29">
        <f t="shared" si="92"/>
        <v>0</v>
      </c>
      <c r="CQ29">
        <f t="shared" si="93"/>
        <v>0</v>
      </c>
      <c r="CR29">
        <f t="shared" si="94"/>
        <v>0</v>
      </c>
      <c r="CS29">
        <f t="shared" si="95"/>
        <v>0</v>
      </c>
      <c r="CT29">
        <f t="shared" si="96"/>
        <v>0</v>
      </c>
      <c r="CU29">
        <f t="shared" si="97"/>
        <v>0</v>
      </c>
      <c r="CV29">
        <f t="shared" si="98"/>
        <v>0</v>
      </c>
      <c r="CW29">
        <f t="shared" si="99"/>
        <v>0</v>
      </c>
    </row>
    <row r="30" spans="1:101" ht="18" customHeight="1" x14ac:dyDescent="0.3">
      <c r="A30" s="108" t="s">
        <v>5</v>
      </c>
      <c r="B30" s="109" t="str">
        <f t="shared" si="17"/>
        <v>NÜR</v>
      </c>
      <c r="C30" s="110" t="str">
        <f t="shared" si="18"/>
        <v>H-Doppel 1</v>
      </c>
      <c r="D30" s="111" t="s">
        <v>6</v>
      </c>
      <c r="E30" s="109" t="str">
        <f t="shared" si="19"/>
        <v>GRO</v>
      </c>
      <c r="F30" s="110"/>
      <c r="G30" s="110" t="str">
        <f t="shared" si="20"/>
        <v>H-Doppel 1</v>
      </c>
      <c r="H30" s="110"/>
      <c r="I30" s="110"/>
      <c r="J30" s="112"/>
      <c r="K30" s="118"/>
      <c r="L30" s="119">
        <v>6</v>
      </c>
      <c r="M30" s="119">
        <v>0</v>
      </c>
      <c r="N30" s="119">
        <v>6</v>
      </c>
      <c r="O30" s="119">
        <v>0</v>
      </c>
      <c r="P30" s="119"/>
      <c r="Q30" s="119"/>
      <c r="R30" s="115">
        <f t="shared" si="21"/>
        <v>2</v>
      </c>
      <c r="S30" s="115">
        <f t="shared" si="22"/>
        <v>0</v>
      </c>
      <c r="T30" s="115">
        <f t="shared" si="23"/>
        <v>1</v>
      </c>
      <c r="U30" s="115">
        <f t="shared" si="24"/>
        <v>0</v>
      </c>
      <c r="V30" s="103">
        <v>1</v>
      </c>
      <c r="W30" s="103" t="s">
        <v>88</v>
      </c>
      <c r="X30" s="76">
        <v>1</v>
      </c>
      <c r="Y30" s="76">
        <v>3</v>
      </c>
      <c r="Z30" s="96" t="str">
        <f t="shared" si="25"/>
        <v>LILA</v>
      </c>
      <c r="AA30" s="96" t="str">
        <f t="shared" si="26"/>
        <v>LILA1</v>
      </c>
      <c r="AB30" s="96" t="str">
        <f t="shared" si="27"/>
        <v>LILA3</v>
      </c>
      <c r="AC30" s="78"/>
      <c r="AD30" s="74">
        <f t="shared" si="28"/>
        <v>0</v>
      </c>
      <c r="AE30" s="74">
        <f t="shared" si="29"/>
        <v>0</v>
      </c>
      <c r="AF30" s="74">
        <f t="shared" si="30"/>
        <v>0</v>
      </c>
      <c r="AG30" s="74">
        <f t="shared" si="31"/>
        <v>0</v>
      </c>
      <c r="AH30" s="74">
        <f t="shared" si="32"/>
        <v>0</v>
      </c>
      <c r="AI30" s="74">
        <f t="shared" si="33"/>
        <v>0</v>
      </c>
      <c r="AJ30" s="74">
        <f t="shared" si="34"/>
        <v>0</v>
      </c>
      <c r="AK30" s="74">
        <f t="shared" si="35"/>
        <v>0</v>
      </c>
      <c r="AL30" s="74">
        <f t="shared" si="36"/>
        <v>0</v>
      </c>
      <c r="AM30" s="74">
        <f t="shared" si="37"/>
        <v>0</v>
      </c>
      <c r="AN30" s="74">
        <f t="shared" si="38"/>
        <v>0</v>
      </c>
      <c r="AO30" s="74">
        <f t="shared" si="39"/>
        <v>0</v>
      </c>
      <c r="AP30" s="74">
        <f t="shared" si="40"/>
        <v>0</v>
      </c>
      <c r="AQ30" s="74">
        <f t="shared" si="41"/>
        <v>0</v>
      </c>
      <c r="AR30" s="74">
        <f t="shared" si="42"/>
        <v>0</v>
      </c>
      <c r="AS30" s="74">
        <f t="shared" si="43"/>
        <v>0</v>
      </c>
      <c r="AT30" s="74">
        <f t="shared" si="44"/>
        <v>0</v>
      </c>
      <c r="AU30" s="74">
        <f t="shared" si="45"/>
        <v>0</v>
      </c>
      <c r="AV30" s="74">
        <f t="shared" si="46"/>
        <v>12</v>
      </c>
      <c r="AW30" s="74">
        <f t="shared" si="47"/>
        <v>0</v>
      </c>
      <c r="AX30" s="74">
        <f t="shared" si="48"/>
        <v>2</v>
      </c>
      <c r="AY30" s="74">
        <f t="shared" si="49"/>
        <v>0</v>
      </c>
      <c r="AZ30" s="74">
        <f t="shared" si="50"/>
        <v>1</v>
      </c>
      <c r="BA30" s="74">
        <f t="shared" si="51"/>
        <v>0</v>
      </c>
      <c r="BB30" s="74">
        <f t="shared" si="52"/>
        <v>0</v>
      </c>
      <c r="BC30" s="74">
        <f t="shared" si="53"/>
        <v>0</v>
      </c>
      <c r="BD30" s="74">
        <f t="shared" si="54"/>
        <v>0</v>
      </c>
      <c r="BE30" s="74">
        <f t="shared" si="55"/>
        <v>0</v>
      </c>
      <c r="BF30" s="74">
        <f t="shared" si="56"/>
        <v>0</v>
      </c>
      <c r="BG30" s="74">
        <f t="shared" si="57"/>
        <v>0</v>
      </c>
      <c r="BH30" s="74">
        <f t="shared" si="58"/>
        <v>0</v>
      </c>
      <c r="BI30" s="74">
        <f t="shared" si="59"/>
        <v>0</v>
      </c>
      <c r="BJ30" s="74">
        <f t="shared" si="60"/>
        <v>0</v>
      </c>
      <c r="BK30" s="74">
        <f t="shared" si="61"/>
        <v>0</v>
      </c>
      <c r="BL30" s="74">
        <f t="shared" si="62"/>
        <v>0</v>
      </c>
      <c r="BM30" s="74">
        <f t="shared" si="63"/>
        <v>0</v>
      </c>
      <c r="BN30" s="74">
        <f t="shared" si="64"/>
        <v>0</v>
      </c>
      <c r="BO30" s="74">
        <f t="shared" si="65"/>
        <v>0</v>
      </c>
      <c r="BP30" s="74">
        <f t="shared" si="66"/>
        <v>0</v>
      </c>
      <c r="BQ30" s="74">
        <f t="shared" si="67"/>
        <v>0</v>
      </c>
      <c r="BR30" s="74">
        <f t="shared" si="68"/>
        <v>0</v>
      </c>
      <c r="BS30" s="74">
        <f t="shared" si="69"/>
        <v>0</v>
      </c>
      <c r="BT30" s="74">
        <f t="shared" si="70"/>
        <v>0</v>
      </c>
      <c r="BU30" s="74">
        <f t="shared" si="71"/>
        <v>12</v>
      </c>
      <c r="BV30" s="74">
        <f t="shared" si="72"/>
        <v>0</v>
      </c>
      <c r="BW30" s="74">
        <f t="shared" si="73"/>
        <v>2</v>
      </c>
      <c r="BX30" s="74">
        <f t="shared" si="74"/>
        <v>0</v>
      </c>
      <c r="BY30" s="74">
        <f t="shared" si="75"/>
        <v>1</v>
      </c>
      <c r="BZ30" s="74">
        <f t="shared" si="76"/>
        <v>0</v>
      </c>
      <c r="CA30" s="74">
        <f t="shared" si="77"/>
        <v>0</v>
      </c>
      <c r="CB30" s="74">
        <f t="shared" si="78"/>
        <v>0</v>
      </c>
      <c r="CC30" s="74">
        <f t="shared" si="79"/>
        <v>0</v>
      </c>
      <c r="CD30" s="74">
        <f t="shared" si="80"/>
        <v>0</v>
      </c>
      <c r="CE30" s="74">
        <f t="shared" si="81"/>
        <v>0</v>
      </c>
      <c r="CF30" s="74">
        <f t="shared" si="82"/>
        <v>0</v>
      </c>
      <c r="CG30" s="74">
        <f t="shared" si="83"/>
        <v>0</v>
      </c>
      <c r="CH30" s="74">
        <f t="shared" si="84"/>
        <v>0</v>
      </c>
      <c r="CI30" s="74">
        <f t="shared" si="85"/>
        <v>0</v>
      </c>
      <c r="CJ30" s="74">
        <f t="shared" si="86"/>
        <v>0</v>
      </c>
      <c r="CK30" s="74">
        <f t="shared" si="87"/>
        <v>0</v>
      </c>
      <c r="CL30" s="74">
        <f t="shared" si="88"/>
        <v>0</v>
      </c>
      <c r="CM30" s="74">
        <f t="shared" si="89"/>
        <v>0</v>
      </c>
      <c r="CN30" s="74">
        <f t="shared" si="90"/>
        <v>0</v>
      </c>
      <c r="CO30">
        <f t="shared" si="91"/>
        <v>0</v>
      </c>
      <c r="CP30">
        <f t="shared" si="92"/>
        <v>0</v>
      </c>
      <c r="CQ30">
        <f t="shared" si="93"/>
        <v>0</v>
      </c>
      <c r="CR30">
        <f t="shared" si="94"/>
        <v>0</v>
      </c>
      <c r="CS30">
        <f t="shared" si="95"/>
        <v>0</v>
      </c>
      <c r="CT30">
        <f t="shared" si="96"/>
        <v>0</v>
      </c>
      <c r="CU30">
        <f t="shared" si="97"/>
        <v>0</v>
      </c>
      <c r="CV30">
        <f t="shared" si="98"/>
        <v>0</v>
      </c>
      <c r="CW30">
        <f t="shared" si="99"/>
        <v>0</v>
      </c>
    </row>
    <row r="31" spans="1:101" ht="15.9" customHeight="1" x14ac:dyDescent="0.3">
      <c r="A31" s="2"/>
      <c r="B31" s="100"/>
      <c r="C31" s="100"/>
      <c r="D31" s="102"/>
      <c r="E31" s="102"/>
      <c r="F31" s="102"/>
      <c r="G31" s="102"/>
      <c r="H31" s="102"/>
      <c r="I31" s="102"/>
      <c r="J31" s="102"/>
      <c r="L31" s="2"/>
      <c r="M31" s="2"/>
      <c r="N31" s="2"/>
      <c r="O31" s="2"/>
      <c r="P31" s="2"/>
      <c r="Q31" s="2"/>
      <c r="R31" s="2"/>
      <c r="S31" s="2"/>
      <c r="T31" s="2"/>
      <c r="U31" s="2"/>
      <c r="V31" s="95"/>
      <c r="W31" s="95"/>
      <c r="X31" s="95"/>
      <c r="Y31" s="95"/>
      <c r="Z31" s="96"/>
      <c r="AA31" s="96" t="str">
        <f t="shared" si="26"/>
        <v/>
      </c>
      <c r="AB31" s="96" t="str">
        <f t="shared" si="27"/>
        <v/>
      </c>
      <c r="AC31" s="78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</row>
    <row r="32" spans="1:101" ht="15.9" customHeight="1" x14ac:dyDescent="0.3">
      <c r="A32" s="2"/>
      <c r="B32" s="100"/>
      <c r="C32" s="100"/>
      <c r="D32" s="102"/>
      <c r="E32" s="102"/>
      <c r="F32" s="102"/>
      <c r="G32" s="102"/>
      <c r="H32" s="102"/>
      <c r="I32" s="102"/>
      <c r="J32" s="102"/>
      <c r="L32" s="2"/>
      <c r="M32" s="2"/>
      <c r="N32" s="2"/>
      <c r="O32" s="2"/>
      <c r="P32" s="2"/>
      <c r="Q32" s="2"/>
      <c r="R32" s="2"/>
      <c r="S32" s="2"/>
      <c r="T32" s="2"/>
      <c r="U32" s="2"/>
      <c r="V32" s="95"/>
      <c r="W32" s="95"/>
      <c r="X32" s="95"/>
      <c r="Y32" s="95"/>
      <c r="Z32" s="96"/>
      <c r="AA32" s="96" t="str">
        <f t="shared" si="26"/>
        <v/>
      </c>
      <c r="AB32" s="96" t="str">
        <f t="shared" si="27"/>
        <v/>
      </c>
      <c r="AC32" s="78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</row>
    <row r="33" spans="1:101" ht="15.9" customHeight="1" x14ac:dyDescent="0.4">
      <c r="B33" s="102"/>
      <c r="C33" s="101"/>
      <c r="D33" s="101"/>
      <c r="E33" s="101" t="str">
        <f>TEXT($A$2,"TTTT, TT.MM.JJJJ")&amp;" 18:30 Uhr"</f>
        <v>Freitag, 04.08.2017 18:30 Uhr</v>
      </c>
      <c r="F33" s="101"/>
      <c r="G33" s="101"/>
      <c r="H33" s="101"/>
      <c r="I33" s="101"/>
      <c r="J33" s="101"/>
      <c r="K33" s="12"/>
      <c r="V33" s="95"/>
      <c r="W33" s="95"/>
      <c r="X33" s="95"/>
      <c r="Y33" s="95"/>
      <c r="Z33" s="96"/>
      <c r="AA33" s="96" t="str">
        <f t="shared" si="26"/>
        <v/>
      </c>
      <c r="AB33" s="96" t="str">
        <f t="shared" si="27"/>
        <v/>
      </c>
      <c r="AC33" s="78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</row>
    <row r="34" spans="1:101" ht="15.9" customHeight="1" x14ac:dyDescent="0.4">
      <c r="A34" s="2"/>
      <c r="B34" s="100"/>
      <c r="C34" s="100"/>
      <c r="D34" s="102"/>
      <c r="E34" s="102"/>
      <c r="F34" s="102"/>
      <c r="G34" s="102"/>
      <c r="H34" s="102"/>
      <c r="I34" s="102"/>
      <c r="J34" s="102"/>
      <c r="L34" s="8" t="s">
        <v>22</v>
      </c>
      <c r="M34" s="7"/>
      <c r="N34" s="8" t="s">
        <v>23</v>
      </c>
      <c r="O34" s="7"/>
      <c r="P34" s="8" t="s">
        <v>24</v>
      </c>
      <c r="Q34" s="7"/>
      <c r="R34" s="8" t="s">
        <v>19</v>
      </c>
      <c r="S34" s="8"/>
      <c r="T34" s="8" t="s">
        <v>21</v>
      </c>
      <c r="U34" s="8"/>
      <c r="V34" s="95"/>
      <c r="W34" s="95"/>
      <c r="X34" s="95"/>
      <c r="Y34" s="95"/>
      <c r="Z34" s="96"/>
      <c r="AA34" s="96" t="str">
        <f t="shared" si="26"/>
        <v/>
      </c>
      <c r="AB34" s="96" t="str">
        <f t="shared" si="27"/>
        <v/>
      </c>
      <c r="AC34" s="78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</row>
    <row r="35" spans="1:101" ht="18" customHeight="1" x14ac:dyDescent="0.3">
      <c r="A35" s="108" t="s">
        <v>0</v>
      </c>
      <c r="B35" s="109" t="str">
        <f t="shared" ref="B35:B40" si="100">VLOOKUP(AA35,$AC$2:$AD$13,2,)</f>
        <v>NEU</v>
      </c>
      <c r="C35" s="110" t="str">
        <f t="shared" ref="C35:C40" si="101">VLOOKUP(V35,$AK$2:$AL$5,2,)</f>
        <v>D-Doppel</v>
      </c>
      <c r="D35" s="111" t="s">
        <v>6</v>
      </c>
      <c r="E35" s="109" t="str">
        <f t="shared" ref="E35:E40" si="102">VLOOKUP(AB35,$AC$2:$AD$13,2,)</f>
        <v>WEN</v>
      </c>
      <c r="F35" s="110"/>
      <c r="G35" s="110" t="str">
        <f t="shared" ref="G35:G40" si="103">VLOOKUP(V35,$AK$2:$AL$5,2,)</f>
        <v>D-Doppel</v>
      </c>
      <c r="H35" s="110"/>
      <c r="I35" s="110"/>
      <c r="J35" s="112"/>
      <c r="K35" s="113"/>
      <c r="L35" s="114">
        <v>6</v>
      </c>
      <c r="M35" s="114">
        <v>0</v>
      </c>
      <c r="N35" s="114">
        <v>6</v>
      </c>
      <c r="O35" s="114">
        <v>0</v>
      </c>
      <c r="P35" s="114"/>
      <c r="Q35" s="114"/>
      <c r="R35" s="115">
        <f t="shared" ref="R35:R40" si="104">IF(L35&gt;M35,1,0)+IF(N35&gt;O35,1,0)+IF(P35&gt;Q35,1,0)</f>
        <v>2</v>
      </c>
      <c r="S35" s="115">
        <f t="shared" ref="S35:S40" si="105">IF(L35&lt;M35,1,0)+IF(N35&lt;O35,1,0)+IF(P35&lt;Q35,1,0)</f>
        <v>0</v>
      </c>
      <c r="T35" s="115">
        <f t="shared" ref="T35:T40" si="106">IF(R35&gt;S35,1,0)</f>
        <v>1</v>
      </c>
      <c r="U35" s="115">
        <f t="shared" ref="U35:U40" si="107">IF(R35&lt;S35,1,0)</f>
        <v>0</v>
      </c>
      <c r="V35" s="103" t="s">
        <v>82</v>
      </c>
      <c r="W35" s="103" t="s">
        <v>90</v>
      </c>
      <c r="X35" s="76">
        <v>1</v>
      </c>
      <c r="Y35" s="76">
        <v>2</v>
      </c>
      <c r="Z35" s="96" t="str">
        <f t="shared" ref="Z35:Z40" si="108">IF(W35="B","BLAU",IF(W35="G","GELB",IF(W35="L","LILA","ROT")))</f>
        <v>ROT</v>
      </c>
      <c r="AA35" s="96" t="str">
        <f t="shared" si="26"/>
        <v>ROT1</v>
      </c>
      <c r="AB35" s="96" t="str">
        <f t="shared" si="27"/>
        <v>ROT2</v>
      </c>
      <c r="AC35" s="78"/>
      <c r="AD35" s="74">
        <f t="shared" ref="AD35:AD40" si="109">IF($AA35="ROT1",$L35+$N35+$P35,0)+IF($AB35="ROT1",$M35+$O35+$Q35,0)</f>
        <v>12</v>
      </c>
      <c r="AE35" s="74">
        <f t="shared" ref="AE35:AE40" si="110">IF($AA35="ROT1",$M35+$O35+$Q35,0)+IF($AB35="ROT1",$L35+$N35+$P35,0)</f>
        <v>0</v>
      </c>
      <c r="AF35" s="74">
        <f t="shared" ref="AF35:AF40" si="111">IF($AA35="ROT1",$R35,0)+IF($AB35="ROT1",$S35,0)</f>
        <v>2</v>
      </c>
      <c r="AG35" s="74">
        <f t="shared" ref="AG35:AG40" si="112">IF($AA35="ROT1",$S35,0)+IF($AB35="ROT1",$R35,0)</f>
        <v>0</v>
      </c>
      <c r="AH35" s="74">
        <f t="shared" ref="AH35:AH40" si="113">IF($AA35="ROT1",$T35,0)+IF($AB35="ROT1",$U35,0)</f>
        <v>1</v>
      </c>
      <c r="AI35" s="74">
        <f t="shared" ref="AI35:AI40" si="114">IF($AA35="ROT1",$U35,0)+IF($AB35="ROT1",$T35,0)</f>
        <v>0</v>
      </c>
      <c r="AJ35" s="74">
        <f t="shared" ref="AJ35:AJ40" si="115">IF($AA35="ROT2",$L35+$N35+$P35,0)+IF($AB35="ROT2",$M35+$O35+$Q35,0)</f>
        <v>0</v>
      </c>
      <c r="AK35" s="74">
        <f t="shared" ref="AK35:AK40" si="116">IF($AA35="ROT2",$M35+$O35+$Q35,0)+IF($AB35="ROT2",$L35+$N35+$P35,0)</f>
        <v>12</v>
      </c>
      <c r="AL35" s="74">
        <f t="shared" ref="AL35:AL40" si="117">IF($AA35="ROT2",$R35,0)+IF($AB35="ROT2",$S35,0)</f>
        <v>0</v>
      </c>
      <c r="AM35" s="74">
        <f t="shared" ref="AM35:AM40" si="118">IF($AA35="ROT2",$S35,0)+IF($AB35="ROT2",$R35,0)</f>
        <v>2</v>
      </c>
      <c r="AN35" s="74">
        <f t="shared" ref="AN35:AN40" si="119">IF($AA35="ROT2",$T35,0)+IF($AB35="ROT2",$U35,0)</f>
        <v>0</v>
      </c>
      <c r="AO35" s="74">
        <f t="shared" ref="AO35:AO40" si="120">IF($AA35="ROT2",$U35,0)+IF($AB35="ROT2",$T35,0)</f>
        <v>1</v>
      </c>
      <c r="AP35" s="74">
        <f t="shared" ref="AP35:AP40" si="121">IF($AA35="ROT3",$L35+$N35+$P35,0)+IF($AB35="ROT3",$M35+$O35+$Q35,0)</f>
        <v>0</v>
      </c>
      <c r="AQ35" s="74">
        <f t="shared" ref="AQ35:AQ40" si="122">IF($AA35="ROT3",$M35+$O35+$Q35,0)+IF($AB35="ROT3",$L35+$N35+$P35,0)</f>
        <v>0</v>
      </c>
      <c r="AR35" s="74">
        <f t="shared" ref="AR35:AR40" si="123">IF($AA35="ROT3",$R35,0)+IF($AB35="ROT3",$S35,0)</f>
        <v>0</v>
      </c>
      <c r="AS35" s="74">
        <f t="shared" ref="AS35:AS40" si="124">IF($AA35="ROT3",$S35,0)+IF($AB35="ROT3",$R35,0)</f>
        <v>0</v>
      </c>
      <c r="AT35" s="74">
        <f t="shared" ref="AT35:AT40" si="125">IF($AA35="ROT3",$T35,0)+IF($AB35="ROT3",$U35,0)</f>
        <v>0</v>
      </c>
      <c r="AU35" s="74">
        <f t="shared" ref="AU35:AU40" si="126">IF($AA35="ROT3",$U35,0)+IF($AB35="ROT3",$T35,0)</f>
        <v>0</v>
      </c>
      <c r="AV35" s="74">
        <f t="shared" ref="AV35:AV40" si="127">IF($AA35="LILA1",$L35+$N35+$P35,0)+IF($AB35="LILA1",$M35+$O35+$Q35,0)</f>
        <v>0</v>
      </c>
      <c r="AW35" s="74">
        <f t="shared" ref="AW35:AW40" si="128">IF($AA35="LILA1",$M35+$O35+$Q35,0)+IF($AB35="LILA1",$L35+$N35+$P35,0)</f>
        <v>0</v>
      </c>
      <c r="AX35" s="74">
        <f t="shared" ref="AX35:AX40" si="129">IF($AA35="LILA1",$R35,0)+IF($AB35="LILA1",$S35,0)</f>
        <v>0</v>
      </c>
      <c r="AY35" s="74">
        <f t="shared" ref="AY35:AY40" si="130">IF($AA35="LILA1",$S35,0)+IF($AB35="LILA1",$R35,0)</f>
        <v>0</v>
      </c>
      <c r="AZ35" s="74">
        <f t="shared" ref="AZ35:AZ40" si="131">IF($AA35="LILA1",$T35,0)+IF($AB35="LILA1",$U35,0)</f>
        <v>0</v>
      </c>
      <c r="BA35" s="74">
        <f t="shared" ref="BA35:BA40" si="132">IF($AA35="LILA1",$U35,0)+IF($AB35="LILA1",$T35,0)</f>
        <v>0</v>
      </c>
      <c r="BB35" s="74">
        <f t="shared" ref="BB35:BB40" si="133">IF($AA35="GELB1",$L35+$N35+$P35,0)+IF($AB35="GELB1",$M35+$O35+$Q35,0)</f>
        <v>0</v>
      </c>
      <c r="BC35" s="74">
        <f t="shared" ref="BC35:BC40" si="134">IF($AA35="GELB1",$M35+$O35+$Q35,0)+IF($AB35="GELB1",$L35+$N35+$P35,0)</f>
        <v>0</v>
      </c>
      <c r="BD35" s="74">
        <f t="shared" ref="BD35:BD40" si="135">IF($AA35="GELB1",$R35,0)+IF($AB35="GELB1",$S35,0)</f>
        <v>0</v>
      </c>
      <c r="BE35" s="74">
        <f t="shared" ref="BE35:BE40" si="136">IF($AA35="GELB1",$S35,0)+IF($AB35="GELB1",$R35,0)</f>
        <v>0</v>
      </c>
      <c r="BF35" s="74">
        <f t="shared" ref="BF35:BF40" si="137">IF($AA35="GELB1",$T35,0)+IF($AB35="GELB1",$U35,0)</f>
        <v>0</v>
      </c>
      <c r="BG35" s="74">
        <f t="shared" ref="BG35:BG40" si="138">IF($AA35="GELB1",$U35,0)+IF($AB35="GELB1",$T35,0)</f>
        <v>0</v>
      </c>
      <c r="BH35" s="74">
        <f t="shared" ref="BH35:BH40" si="139">IF($AA35="GELB2",$L35+$N35+$P35,0)+IF($AB35="GELB2",$M35+$O35+$Q35,0)</f>
        <v>0</v>
      </c>
      <c r="BI35" s="74">
        <f t="shared" ref="BI35:BI40" si="140">IF($AA35="GELB2",$M35+$O35+$Q35,0)+IF($AB35="GELB2",$L35+$N35+$P35,0)</f>
        <v>0</v>
      </c>
      <c r="BJ35" s="74">
        <f t="shared" ref="BJ35:BJ40" si="141">IF($AA35="GELB2",$R35,0)+IF($AB35="GELB2",$S35,0)</f>
        <v>0</v>
      </c>
      <c r="BK35" s="74">
        <f t="shared" ref="BK35:BK40" si="142">IF($AA35="GELB2",$S35,0)+IF($AB35="GELB2",$R35,0)</f>
        <v>0</v>
      </c>
      <c r="BL35" s="74">
        <f t="shared" ref="BL35:BL40" si="143">IF($AA35="GELB2",$T35,0)+IF($AB35="GELB2",$U35,0)</f>
        <v>0</v>
      </c>
      <c r="BM35" s="74">
        <f t="shared" ref="BM35:BM40" si="144">IF($AA35="GELB2",$U35,0)+IF($AB35="GELB2",$T35,0)</f>
        <v>0</v>
      </c>
      <c r="BN35" s="74">
        <f t="shared" ref="BN35:BN40" si="145">IF($AA35="GELB3",$L35+$N35+$P35,0)+IF($AB35="GELB3",$M35+$O35+$Q35,0)</f>
        <v>0</v>
      </c>
      <c r="BO35" s="74">
        <f t="shared" ref="BO35:BO40" si="146">IF($AA35="GELB3",$M35+$O35+$Q35,0)+IF($AB35="GELB3",$L35+$N35+$P35,0)</f>
        <v>0</v>
      </c>
      <c r="BP35" s="74">
        <f t="shared" ref="BP35:BP40" si="147">IF($AA35="GELB3",$R35,0)+IF($AB35="GELB3",$S35,0)</f>
        <v>0</v>
      </c>
      <c r="BQ35" s="74">
        <f t="shared" ref="BQ35:BQ40" si="148">IF($AA35="GELB3",$S35,0)+IF($AB35="GELB3",$R35,0)</f>
        <v>0</v>
      </c>
      <c r="BR35" s="74">
        <f t="shared" ref="BR35:BR40" si="149">IF($AA35="GELB3",$T35,0)+IF($AB35="GELB3",$U35,0)</f>
        <v>0</v>
      </c>
      <c r="BS35" s="74">
        <f t="shared" ref="BS35:BS40" si="150">IF($AA35="GELB3",$U35,0)+IF($AB35="GELB3",$T35,0)</f>
        <v>0</v>
      </c>
      <c r="BT35" s="74">
        <f t="shared" ref="BT35:BT40" si="151">IF($AA35="LILA3",$L35+$N35+$P35,0)+IF($AB35="LILA3",$M35+$O35+$Q35,0)</f>
        <v>0</v>
      </c>
      <c r="BU35" s="74">
        <f t="shared" ref="BU35:BU40" si="152">IF($AA35="LILA3",$M35+$O35+$Q35,0)+IF($AB35="LILA3",$L35+$N35+$P35,0)</f>
        <v>0</v>
      </c>
      <c r="BV35" s="74">
        <f t="shared" ref="BV35:BV40" si="153">IF($AA35="LILA3",$R35,0)+IF($AB35="LILA3",$S35,0)</f>
        <v>0</v>
      </c>
      <c r="BW35" s="74">
        <f t="shared" ref="BW35:BW40" si="154">IF($AA35="LILA3",$S35,0)+IF($AB35="LILA3",$R35,0)</f>
        <v>0</v>
      </c>
      <c r="BX35" s="74">
        <f t="shared" ref="BX35:BX40" si="155">IF($AA35="LILA3",$T35,0)+IF($AB35="LILA3",$U35,0)</f>
        <v>0</v>
      </c>
      <c r="BY35" s="74">
        <f t="shared" ref="BY35:BY40" si="156">IF($AA35="LILA3",$U35,0)+IF($AB35="LILA3",$T35,0)</f>
        <v>0</v>
      </c>
      <c r="BZ35" s="74">
        <f t="shared" ref="BZ35:BZ40" si="157">IF($AA35="BLAU1",$L35+$N35+$P35,0)+IF($AB35="BLAU1",$M35+$O35+$Q35,0)</f>
        <v>0</v>
      </c>
      <c r="CA35" s="74">
        <f t="shared" ref="CA35:CA40" si="158">IF($AA35="BLAU1",$M35+$O35+$Q35,0)+IF($AB35="BLAU1",$L35+$N35+$P35,0)</f>
        <v>0</v>
      </c>
      <c r="CB35" s="74">
        <f t="shared" ref="CB35:CB40" si="159">IF($AA35="BLAU1",$R35,0)+IF($AB35="BLAU1",$S35,0)</f>
        <v>0</v>
      </c>
      <c r="CC35" s="74">
        <f t="shared" ref="CC35:CC40" si="160">IF($AA35="BLAU1",$S35,0)+IF($AB35="BLAU1",$R35,0)</f>
        <v>0</v>
      </c>
      <c r="CD35" s="74">
        <f t="shared" ref="CD35:CD40" si="161">IF($AA35="BLAU1",$T35,0)+IF($AB35="BLAU1",$U35,0)</f>
        <v>0</v>
      </c>
      <c r="CE35" s="74">
        <f t="shared" ref="CE35:CE40" si="162">IF($AA35="BLAU1",$U35,0)+IF($AB35="BLAU1",$T35,0)</f>
        <v>0</v>
      </c>
      <c r="CF35" s="74">
        <f t="shared" ref="CF35:CF40" si="163">IF($AA35="BLAU2",$L35+$N35+$P35,0)+IF($AB35="BLAU2",$M35+$O35+$Q35,0)</f>
        <v>0</v>
      </c>
      <c r="CG35" s="74">
        <f t="shared" ref="CG35:CG40" si="164">IF($AA35="BLAU2",$M35+$O35+$Q35,0)+IF($AB35="BLAU2",$L35+$N35+$P35,0)</f>
        <v>0</v>
      </c>
      <c r="CH35" s="74">
        <f t="shared" ref="CH35:CH40" si="165">IF($AA35="BLAU2",$R35,0)+IF($AB35="BLAU2",$S35,0)</f>
        <v>0</v>
      </c>
      <c r="CI35" s="74">
        <f t="shared" ref="CI35:CI40" si="166">IF($AA35="BLAU2",$S35,0)+IF($AB35="BLAU2",$R35,0)</f>
        <v>0</v>
      </c>
      <c r="CJ35" s="74">
        <f t="shared" ref="CJ35:CJ40" si="167">IF($AA35="BLAU2",$T35,0)+IF($AB35="BLAU2",$U35,0)</f>
        <v>0</v>
      </c>
      <c r="CK35" s="74">
        <f t="shared" ref="CK35:CK40" si="168">IF($AA35="BLAU2",$U35,0)+IF($AB35="BLAU2",$T35,0)</f>
        <v>0</v>
      </c>
      <c r="CL35" s="74">
        <f t="shared" ref="CL35:CL40" si="169">IF($AA35="BLAU3",$L35+$N35+$P35,0)+IF($AB35="BLAU3",$M35+$O35+$Q35,0)</f>
        <v>0</v>
      </c>
      <c r="CM35" s="74">
        <f t="shared" ref="CM35:CM40" si="170">IF($AA35="BLAU3",$M35+$O35+$Q35,0)+IF($AB35="BLAU3",$L35+$N35+$P35,0)</f>
        <v>0</v>
      </c>
      <c r="CN35" s="74">
        <f t="shared" ref="CN35:CN40" si="171">IF($AA35="BLAU3",$R35,0)+IF($AB35="BLAU3",$S35,0)</f>
        <v>0</v>
      </c>
      <c r="CO35">
        <f t="shared" ref="CO35:CO40" si="172">IF($AA35="BLAU3",$S35,0)+IF($AB35="BLAU3",$R35,0)</f>
        <v>0</v>
      </c>
      <c r="CP35">
        <f t="shared" ref="CP35:CP40" si="173">IF($AA35="BLAU3",$T35,0)+IF($AB35="BLAU3",$U35,0)</f>
        <v>0</v>
      </c>
      <c r="CQ35">
        <f t="shared" ref="CQ35:CQ40" si="174">IF($AA35="BLAU3",$U35,0)+IF($AB35="BLAU3",$T35,0)</f>
        <v>0</v>
      </c>
      <c r="CR35">
        <f t="shared" ref="CR35:CR40" si="175">IF($AA35="LILA2",$L35+$N35+$P35,0)+IF($AB35="LILA2",$M35+$O35+$Q35,0)</f>
        <v>0</v>
      </c>
      <c r="CS35">
        <f t="shared" ref="CS35:CS40" si="176">IF($AA35="LILA2",$M35+$O35+$Q35,0)+IF($AB35="LILA2",$L35+$N35+$P35,0)</f>
        <v>0</v>
      </c>
      <c r="CT35">
        <f t="shared" ref="CT35:CT40" si="177">IF($AA35="LILA2",$R35,0)+IF($AB35="LILA2",$S35,0)</f>
        <v>0</v>
      </c>
      <c r="CU35">
        <f t="shared" ref="CU35:CU40" si="178">IF($AA35="LILA2",$S35,0)+IF($AB35="LILA2",$R35,0)</f>
        <v>0</v>
      </c>
      <c r="CV35">
        <f t="shared" ref="CV35:CV40" si="179">IF($AA35="LILA2",$T35,0)+IF($AB35="LILA2",$U35,0)</f>
        <v>0</v>
      </c>
      <c r="CW35">
        <f t="shared" ref="CW35:CW40" si="180">IF($AA35="LILA2",$U35,0)+IF($AB35="LILA2",$T35,0)</f>
        <v>0</v>
      </c>
    </row>
    <row r="36" spans="1:101" ht="18" customHeight="1" x14ac:dyDescent="0.3">
      <c r="A36" s="108" t="s">
        <v>1</v>
      </c>
      <c r="B36" s="109" t="str">
        <f t="shared" si="100"/>
        <v>NEU</v>
      </c>
      <c r="C36" s="110" t="str">
        <f t="shared" si="101"/>
        <v>Mixed</v>
      </c>
      <c r="D36" s="111" t="s">
        <v>6</v>
      </c>
      <c r="E36" s="109" t="str">
        <f t="shared" si="102"/>
        <v>WEN</v>
      </c>
      <c r="F36" s="110"/>
      <c r="G36" s="110" t="str">
        <f t="shared" si="103"/>
        <v>Mixed</v>
      </c>
      <c r="H36" s="110"/>
      <c r="I36" s="110"/>
      <c r="J36" s="112"/>
      <c r="K36" s="118"/>
      <c r="L36" s="114">
        <v>6</v>
      </c>
      <c r="M36" s="114">
        <v>0</v>
      </c>
      <c r="N36" s="114">
        <v>6</v>
      </c>
      <c r="O36" s="114">
        <v>3</v>
      </c>
      <c r="P36" s="114"/>
      <c r="Q36" s="114"/>
      <c r="R36" s="115">
        <f t="shared" si="104"/>
        <v>2</v>
      </c>
      <c r="S36" s="115">
        <f t="shared" si="105"/>
        <v>0</v>
      </c>
      <c r="T36" s="115">
        <f t="shared" si="106"/>
        <v>1</v>
      </c>
      <c r="U36" s="115">
        <f t="shared" si="107"/>
        <v>0</v>
      </c>
      <c r="V36" s="103" t="s">
        <v>83</v>
      </c>
      <c r="W36" s="103" t="s">
        <v>90</v>
      </c>
      <c r="X36" s="76">
        <v>1</v>
      </c>
      <c r="Y36" s="76">
        <v>2</v>
      </c>
      <c r="Z36" s="96" t="str">
        <f t="shared" si="108"/>
        <v>ROT</v>
      </c>
      <c r="AA36" s="96" t="str">
        <f t="shared" si="26"/>
        <v>ROT1</v>
      </c>
      <c r="AB36" s="96" t="str">
        <f t="shared" si="27"/>
        <v>ROT2</v>
      </c>
      <c r="AC36" s="78"/>
      <c r="AD36" s="74">
        <f t="shared" si="109"/>
        <v>12</v>
      </c>
      <c r="AE36" s="74">
        <f t="shared" si="110"/>
        <v>3</v>
      </c>
      <c r="AF36" s="74">
        <f t="shared" si="111"/>
        <v>2</v>
      </c>
      <c r="AG36" s="74">
        <f t="shared" si="112"/>
        <v>0</v>
      </c>
      <c r="AH36" s="74">
        <f t="shared" si="113"/>
        <v>1</v>
      </c>
      <c r="AI36" s="74">
        <f t="shared" si="114"/>
        <v>0</v>
      </c>
      <c r="AJ36" s="74">
        <f t="shared" si="115"/>
        <v>3</v>
      </c>
      <c r="AK36" s="74">
        <f t="shared" si="116"/>
        <v>12</v>
      </c>
      <c r="AL36" s="74">
        <f t="shared" si="117"/>
        <v>0</v>
      </c>
      <c r="AM36" s="74">
        <f t="shared" si="118"/>
        <v>2</v>
      </c>
      <c r="AN36" s="74">
        <f t="shared" si="119"/>
        <v>0</v>
      </c>
      <c r="AO36" s="74">
        <f t="shared" si="120"/>
        <v>1</v>
      </c>
      <c r="AP36" s="74">
        <f t="shared" si="121"/>
        <v>0</v>
      </c>
      <c r="AQ36" s="74">
        <f t="shared" si="122"/>
        <v>0</v>
      </c>
      <c r="AR36" s="74">
        <f t="shared" si="123"/>
        <v>0</v>
      </c>
      <c r="AS36" s="74">
        <f t="shared" si="124"/>
        <v>0</v>
      </c>
      <c r="AT36" s="74">
        <f t="shared" si="125"/>
        <v>0</v>
      </c>
      <c r="AU36" s="74">
        <f t="shared" si="126"/>
        <v>0</v>
      </c>
      <c r="AV36" s="74">
        <f t="shared" si="127"/>
        <v>0</v>
      </c>
      <c r="AW36" s="74">
        <f t="shared" si="128"/>
        <v>0</v>
      </c>
      <c r="AX36" s="74">
        <f t="shared" si="129"/>
        <v>0</v>
      </c>
      <c r="AY36" s="74">
        <f t="shared" si="130"/>
        <v>0</v>
      </c>
      <c r="AZ36" s="74">
        <f t="shared" si="131"/>
        <v>0</v>
      </c>
      <c r="BA36" s="74">
        <f t="shared" si="132"/>
        <v>0</v>
      </c>
      <c r="BB36" s="74">
        <f t="shared" si="133"/>
        <v>0</v>
      </c>
      <c r="BC36" s="74">
        <f t="shared" si="134"/>
        <v>0</v>
      </c>
      <c r="BD36" s="74">
        <f t="shared" si="135"/>
        <v>0</v>
      </c>
      <c r="BE36" s="74">
        <f t="shared" si="136"/>
        <v>0</v>
      </c>
      <c r="BF36" s="74">
        <f t="shared" si="137"/>
        <v>0</v>
      </c>
      <c r="BG36" s="74">
        <f t="shared" si="138"/>
        <v>0</v>
      </c>
      <c r="BH36" s="74">
        <f t="shared" si="139"/>
        <v>0</v>
      </c>
      <c r="BI36" s="74">
        <f t="shared" si="140"/>
        <v>0</v>
      </c>
      <c r="BJ36" s="74">
        <f t="shared" si="141"/>
        <v>0</v>
      </c>
      <c r="BK36" s="74">
        <f t="shared" si="142"/>
        <v>0</v>
      </c>
      <c r="BL36" s="74">
        <f t="shared" si="143"/>
        <v>0</v>
      </c>
      <c r="BM36" s="74">
        <f t="shared" si="144"/>
        <v>0</v>
      </c>
      <c r="BN36" s="74">
        <f t="shared" si="145"/>
        <v>0</v>
      </c>
      <c r="BO36" s="74">
        <f t="shared" si="146"/>
        <v>0</v>
      </c>
      <c r="BP36" s="74">
        <f t="shared" si="147"/>
        <v>0</v>
      </c>
      <c r="BQ36" s="74">
        <f t="shared" si="148"/>
        <v>0</v>
      </c>
      <c r="BR36" s="74">
        <f t="shared" si="149"/>
        <v>0</v>
      </c>
      <c r="BS36" s="74">
        <f t="shared" si="150"/>
        <v>0</v>
      </c>
      <c r="BT36" s="74">
        <f t="shared" si="151"/>
        <v>0</v>
      </c>
      <c r="BU36" s="74">
        <f t="shared" si="152"/>
        <v>0</v>
      </c>
      <c r="BV36" s="74">
        <f t="shared" si="153"/>
        <v>0</v>
      </c>
      <c r="BW36" s="74">
        <f t="shared" si="154"/>
        <v>0</v>
      </c>
      <c r="BX36" s="74">
        <f t="shared" si="155"/>
        <v>0</v>
      </c>
      <c r="BY36" s="74">
        <f t="shared" si="156"/>
        <v>0</v>
      </c>
      <c r="BZ36" s="74">
        <f t="shared" si="157"/>
        <v>0</v>
      </c>
      <c r="CA36" s="74">
        <f t="shared" si="158"/>
        <v>0</v>
      </c>
      <c r="CB36" s="74">
        <f t="shared" si="159"/>
        <v>0</v>
      </c>
      <c r="CC36" s="74">
        <f t="shared" si="160"/>
        <v>0</v>
      </c>
      <c r="CD36" s="74">
        <f t="shared" si="161"/>
        <v>0</v>
      </c>
      <c r="CE36" s="74">
        <f t="shared" si="162"/>
        <v>0</v>
      </c>
      <c r="CF36" s="74">
        <f t="shared" si="163"/>
        <v>0</v>
      </c>
      <c r="CG36" s="74">
        <f t="shared" si="164"/>
        <v>0</v>
      </c>
      <c r="CH36" s="74">
        <f t="shared" si="165"/>
        <v>0</v>
      </c>
      <c r="CI36" s="74">
        <f t="shared" si="166"/>
        <v>0</v>
      </c>
      <c r="CJ36" s="74">
        <f t="shared" si="167"/>
        <v>0</v>
      </c>
      <c r="CK36" s="74">
        <f t="shared" si="168"/>
        <v>0</v>
      </c>
      <c r="CL36" s="74">
        <f t="shared" si="169"/>
        <v>0</v>
      </c>
      <c r="CM36" s="74">
        <f t="shared" si="170"/>
        <v>0</v>
      </c>
      <c r="CN36" s="74">
        <f t="shared" si="171"/>
        <v>0</v>
      </c>
      <c r="CO36">
        <f t="shared" si="172"/>
        <v>0</v>
      </c>
      <c r="CP36">
        <f t="shared" si="173"/>
        <v>0</v>
      </c>
      <c r="CQ36">
        <f t="shared" si="174"/>
        <v>0</v>
      </c>
      <c r="CR36">
        <f t="shared" si="175"/>
        <v>0</v>
      </c>
      <c r="CS36">
        <f t="shared" si="176"/>
        <v>0</v>
      </c>
      <c r="CT36">
        <f t="shared" si="177"/>
        <v>0</v>
      </c>
      <c r="CU36">
        <f t="shared" si="178"/>
        <v>0</v>
      </c>
      <c r="CV36">
        <f t="shared" si="179"/>
        <v>0</v>
      </c>
      <c r="CW36">
        <f t="shared" si="180"/>
        <v>0</v>
      </c>
    </row>
    <row r="37" spans="1:101" ht="18" customHeight="1" x14ac:dyDescent="0.3">
      <c r="A37" s="108" t="s">
        <v>2</v>
      </c>
      <c r="B37" s="109" t="str">
        <f t="shared" si="100"/>
        <v>NÜR</v>
      </c>
      <c r="C37" s="110" t="str">
        <f t="shared" si="101"/>
        <v>D-Doppel</v>
      </c>
      <c r="D37" s="111" t="s">
        <v>6</v>
      </c>
      <c r="E37" s="109" t="str">
        <f t="shared" si="102"/>
        <v>GRO</v>
      </c>
      <c r="F37" s="110"/>
      <c r="G37" s="110" t="str">
        <f t="shared" si="103"/>
        <v>D-Doppel</v>
      </c>
      <c r="H37" s="110"/>
      <c r="I37" s="110"/>
      <c r="J37" s="112"/>
      <c r="K37" s="120"/>
      <c r="L37" s="114">
        <v>6</v>
      </c>
      <c r="M37" s="114">
        <v>0</v>
      </c>
      <c r="N37" s="114">
        <v>6</v>
      </c>
      <c r="O37" s="114">
        <v>1</v>
      </c>
      <c r="P37" s="114"/>
      <c r="Q37" s="114"/>
      <c r="R37" s="115">
        <f t="shared" si="104"/>
        <v>2</v>
      </c>
      <c r="S37" s="115">
        <f t="shared" si="105"/>
        <v>0</v>
      </c>
      <c r="T37" s="115">
        <f t="shared" si="106"/>
        <v>1</v>
      </c>
      <c r="U37" s="115">
        <f t="shared" si="107"/>
        <v>0</v>
      </c>
      <c r="V37" s="103" t="s">
        <v>82</v>
      </c>
      <c r="W37" s="103" t="s">
        <v>88</v>
      </c>
      <c r="X37" s="76">
        <v>1</v>
      </c>
      <c r="Y37" s="76">
        <v>3</v>
      </c>
      <c r="Z37" s="96" t="str">
        <f t="shared" si="108"/>
        <v>LILA</v>
      </c>
      <c r="AA37" s="96" t="str">
        <f t="shared" si="26"/>
        <v>LILA1</v>
      </c>
      <c r="AB37" s="96" t="str">
        <f t="shared" si="27"/>
        <v>LILA3</v>
      </c>
      <c r="AC37" s="78"/>
      <c r="AD37" s="74">
        <f t="shared" si="109"/>
        <v>0</v>
      </c>
      <c r="AE37" s="74">
        <f t="shared" si="110"/>
        <v>0</v>
      </c>
      <c r="AF37" s="74">
        <f t="shared" si="111"/>
        <v>0</v>
      </c>
      <c r="AG37" s="74">
        <f t="shared" si="112"/>
        <v>0</v>
      </c>
      <c r="AH37" s="74">
        <f t="shared" si="113"/>
        <v>0</v>
      </c>
      <c r="AI37" s="74">
        <f t="shared" si="114"/>
        <v>0</v>
      </c>
      <c r="AJ37" s="74">
        <f t="shared" si="115"/>
        <v>0</v>
      </c>
      <c r="AK37" s="74">
        <f t="shared" si="116"/>
        <v>0</v>
      </c>
      <c r="AL37" s="74">
        <f t="shared" si="117"/>
        <v>0</v>
      </c>
      <c r="AM37" s="74">
        <f t="shared" si="118"/>
        <v>0</v>
      </c>
      <c r="AN37" s="74">
        <f t="shared" si="119"/>
        <v>0</v>
      </c>
      <c r="AO37" s="74">
        <f t="shared" si="120"/>
        <v>0</v>
      </c>
      <c r="AP37" s="74">
        <f t="shared" si="121"/>
        <v>0</v>
      </c>
      <c r="AQ37" s="74">
        <f t="shared" si="122"/>
        <v>0</v>
      </c>
      <c r="AR37" s="74">
        <f t="shared" si="123"/>
        <v>0</v>
      </c>
      <c r="AS37" s="74">
        <f t="shared" si="124"/>
        <v>0</v>
      </c>
      <c r="AT37" s="74">
        <f t="shared" si="125"/>
        <v>0</v>
      </c>
      <c r="AU37" s="74">
        <f t="shared" si="126"/>
        <v>0</v>
      </c>
      <c r="AV37" s="74">
        <f t="shared" si="127"/>
        <v>12</v>
      </c>
      <c r="AW37" s="74">
        <f t="shared" si="128"/>
        <v>1</v>
      </c>
      <c r="AX37" s="74">
        <f t="shared" si="129"/>
        <v>2</v>
      </c>
      <c r="AY37" s="74">
        <f t="shared" si="130"/>
        <v>0</v>
      </c>
      <c r="AZ37" s="74">
        <f t="shared" si="131"/>
        <v>1</v>
      </c>
      <c r="BA37" s="74">
        <f t="shared" si="132"/>
        <v>0</v>
      </c>
      <c r="BB37" s="74">
        <f t="shared" si="133"/>
        <v>0</v>
      </c>
      <c r="BC37" s="74">
        <f t="shared" si="134"/>
        <v>0</v>
      </c>
      <c r="BD37" s="74">
        <f t="shared" si="135"/>
        <v>0</v>
      </c>
      <c r="BE37" s="74">
        <f t="shared" si="136"/>
        <v>0</v>
      </c>
      <c r="BF37" s="74">
        <f t="shared" si="137"/>
        <v>0</v>
      </c>
      <c r="BG37" s="74">
        <f t="shared" si="138"/>
        <v>0</v>
      </c>
      <c r="BH37" s="74">
        <f t="shared" si="139"/>
        <v>0</v>
      </c>
      <c r="BI37" s="74">
        <f t="shared" si="140"/>
        <v>0</v>
      </c>
      <c r="BJ37" s="74">
        <f t="shared" si="141"/>
        <v>0</v>
      </c>
      <c r="BK37" s="74">
        <f t="shared" si="142"/>
        <v>0</v>
      </c>
      <c r="BL37" s="74">
        <f t="shared" si="143"/>
        <v>0</v>
      </c>
      <c r="BM37" s="74">
        <f t="shared" si="144"/>
        <v>0</v>
      </c>
      <c r="BN37" s="74">
        <f t="shared" si="145"/>
        <v>0</v>
      </c>
      <c r="BO37" s="74">
        <f t="shared" si="146"/>
        <v>0</v>
      </c>
      <c r="BP37" s="74">
        <f t="shared" si="147"/>
        <v>0</v>
      </c>
      <c r="BQ37" s="74">
        <f t="shared" si="148"/>
        <v>0</v>
      </c>
      <c r="BR37" s="74">
        <f t="shared" si="149"/>
        <v>0</v>
      </c>
      <c r="BS37" s="74">
        <f t="shared" si="150"/>
        <v>0</v>
      </c>
      <c r="BT37" s="74">
        <f t="shared" si="151"/>
        <v>1</v>
      </c>
      <c r="BU37" s="74">
        <f t="shared" si="152"/>
        <v>12</v>
      </c>
      <c r="BV37" s="74">
        <f t="shared" si="153"/>
        <v>0</v>
      </c>
      <c r="BW37" s="74">
        <f t="shared" si="154"/>
        <v>2</v>
      </c>
      <c r="BX37" s="74">
        <f t="shared" si="155"/>
        <v>0</v>
      </c>
      <c r="BY37" s="74">
        <f t="shared" si="156"/>
        <v>1</v>
      </c>
      <c r="BZ37" s="74">
        <f t="shared" si="157"/>
        <v>0</v>
      </c>
      <c r="CA37" s="74">
        <f t="shared" si="158"/>
        <v>0</v>
      </c>
      <c r="CB37" s="74">
        <f t="shared" si="159"/>
        <v>0</v>
      </c>
      <c r="CC37" s="74">
        <f t="shared" si="160"/>
        <v>0</v>
      </c>
      <c r="CD37" s="74">
        <f t="shared" si="161"/>
        <v>0</v>
      </c>
      <c r="CE37" s="74">
        <f t="shared" si="162"/>
        <v>0</v>
      </c>
      <c r="CF37" s="74">
        <f t="shared" si="163"/>
        <v>0</v>
      </c>
      <c r="CG37" s="74">
        <f t="shared" si="164"/>
        <v>0</v>
      </c>
      <c r="CH37" s="74">
        <f t="shared" si="165"/>
        <v>0</v>
      </c>
      <c r="CI37" s="74">
        <f t="shared" si="166"/>
        <v>0</v>
      </c>
      <c r="CJ37" s="74">
        <f t="shared" si="167"/>
        <v>0</v>
      </c>
      <c r="CK37" s="74">
        <f t="shared" si="168"/>
        <v>0</v>
      </c>
      <c r="CL37" s="74">
        <f t="shared" si="169"/>
        <v>0</v>
      </c>
      <c r="CM37" s="74">
        <f t="shared" si="170"/>
        <v>0</v>
      </c>
      <c r="CN37" s="74">
        <f t="shared" si="171"/>
        <v>0</v>
      </c>
      <c r="CO37">
        <f t="shared" si="172"/>
        <v>0</v>
      </c>
      <c r="CP37">
        <f t="shared" si="173"/>
        <v>0</v>
      </c>
      <c r="CQ37">
        <f t="shared" si="174"/>
        <v>0</v>
      </c>
      <c r="CR37">
        <f t="shared" si="175"/>
        <v>0</v>
      </c>
      <c r="CS37">
        <f t="shared" si="176"/>
        <v>0</v>
      </c>
      <c r="CT37">
        <f t="shared" si="177"/>
        <v>0</v>
      </c>
      <c r="CU37">
        <f t="shared" si="178"/>
        <v>0</v>
      </c>
      <c r="CV37">
        <f t="shared" si="179"/>
        <v>0</v>
      </c>
      <c r="CW37">
        <f t="shared" si="180"/>
        <v>0</v>
      </c>
    </row>
    <row r="38" spans="1:101" ht="18" customHeight="1" x14ac:dyDescent="0.3">
      <c r="A38" s="108" t="s">
        <v>3</v>
      </c>
      <c r="B38" s="109" t="str">
        <f t="shared" si="100"/>
        <v>NÜR</v>
      </c>
      <c r="C38" s="110" t="str">
        <f t="shared" si="101"/>
        <v>Mixed</v>
      </c>
      <c r="D38" s="111" t="s">
        <v>6</v>
      </c>
      <c r="E38" s="109" t="str">
        <f t="shared" si="102"/>
        <v>GRO</v>
      </c>
      <c r="F38" s="110"/>
      <c r="G38" s="110" t="str">
        <f t="shared" si="103"/>
        <v>Mixed</v>
      </c>
      <c r="H38" s="110"/>
      <c r="I38" s="110"/>
      <c r="J38" s="112"/>
      <c r="K38" s="120"/>
      <c r="L38" s="114">
        <v>6</v>
      </c>
      <c r="M38" s="114">
        <v>4</v>
      </c>
      <c r="N38" s="114">
        <v>6</v>
      </c>
      <c r="O38" s="114">
        <v>3</v>
      </c>
      <c r="P38" s="114"/>
      <c r="Q38" s="114"/>
      <c r="R38" s="115">
        <f t="shared" si="104"/>
        <v>2</v>
      </c>
      <c r="S38" s="115">
        <f t="shared" si="105"/>
        <v>0</v>
      </c>
      <c r="T38" s="115">
        <f t="shared" si="106"/>
        <v>1</v>
      </c>
      <c r="U38" s="115">
        <f t="shared" si="107"/>
        <v>0</v>
      </c>
      <c r="V38" s="103" t="s">
        <v>83</v>
      </c>
      <c r="W38" s="103" t="s">
        <v>88</v>
      </c>
      <c r="X38" s="76">
        <v>1</v>
      </c>
      <c r="Y38" s="76">
        <v>3</v>
      </c>
      <c r="Z38" s="96" t="str">
        <f t="shared" si="108"/>
        <v>LILA</v>
      </c>
      <c r="AA38" s="96" t="str">
        <f t="shared" si="26"/>
        <v>LILA1</v>
      </c>
      <c r="AB38" s="96" t="str">
        <f t="shared" si="27"/>
        <v>LILA3</v>
      </c>
      <c r="AC38" s="78"/>
      <c r="AD38" s="74">
        <f t="shared" si="109"/>
        <v>0</v>
      </c>
      <c r="AE38" s="74">
        <f t="shared" si="110"/>
        <v>0</v>
      </c>
      <c r="AF38" s="74">
        <f t="shared" si="111"/>
        <v>0</v>
      </c>
      <c r="AG38" s="74">
        <f t="shared" si="112"/>
        <v>0</v>
      </c>
      <c r="AH38" s="74">
        <f t="shared" si="113"/>
        <v>0</v>
      </c>
      <c r="AI38" s="74">
        <f t="shared" si="114"/>
        <v>0</v>
      </c>
      <c r="AJ38" s="74">
        <f t="shared" si="115"/>
        <v>0</v>
      </c>
      <c r="AK38" s="74">
        <f t="shared" si="116"/>
        <v>0</v>
      </c>
      <c r="AL38" s="74">
        <f t="shared" si="117"/>
        <v>0</v>
      </c>
      <c r="AM38" s="74">
        <f t="shared" si="118"/>
        <v>0</v>
      </c>
      <c r="AN38" s="74">
        <f t="shared" si="119"/>
        <v>0</v>
      </c>
      <c r="AO38" s="74">
        <f t="shared" si="120"/>
        <v>0</v>
      </c>
      <c r="AP38" s="74">
        <f t="shared" si="121"/>
        <v>0</v>
      </c>
      <c r="AQ38" s="74">
        <f t="shared" si="122"/>
        <v>0</v>
      </c>
      <c r="AR38" s="74">
        <f t="shared" si="123"/>
        <v>0</v>
      </c>
      <c r="AS38" s="74">
        <f t="shared" si="124"/>
        <v>0</v>
      </c>
      <c r="AT38" s="74">
        <f t="shared" si="125"/>
        <v>0</v>
      </c>
      <c r="AU38" s="74">
        <f t="shared" si="126"/>
        <v>0</v>
      </c>
      <c r="AV38" s="74">
        <f t="shared" si="127"/>
        <v>12</v>
      </c>
      <c r="AW38" s="74">
        <f t="shared" si="128"/>
        <v>7</v>
      </c>
      <c r="AX38" s="74">
        <f t="shared" si="129"/>
        <v>2</v>
      </c>
      <c r="AY38" s="74">
        <f t="shared" si="130"/>
        <v>0</v>
      </c>
      <c r="AZ38" s="74">
        <f t="shared" si="131"/>
        <v>1</v>
      </c>
      <c r="BA38" s="74">
        <f t="shared" si="132"/>
        <v>0</v>
      </c>
      <c r="BB38" s="74">
        <f t="shared" si="133"/>
        <v>0</v>
      </c>
      <c r="BC38" s="74">
        <f t="shared" si="134"/>
        <v>0</v>
      </c>
      <c r="BD38" s="74">
        <f t="shared" si="135"/>
        <v>0</v>
      </c>
      <c r="BE38" s="74">
        <f t="shared" si="136"/>
        <v>0</v>
      </c>
      <c r="BF38" s="74">
        <f t="shared" si="137"/>
        <v>0</v>
      </c>
      <c r="BG38" s="74">
        <f t="shared" si="138"/>
        <v>0</v>
      </c>
      <c r="BH38" s="74">
        <f t="shared" si="139"/>
        <v>0</v>
      </c>
      <c r="BI38" s="74">
        <f t="shared" si="140"/>
        <v>0</v>
      </c>
      <c r="BJ38" s="74">
        <f t="shared" si="141"/>
        <v>0</v>
      </c>
      <c r="BK38" s="74">
        <f t="shared" si="142"/>
        <v>0</v>
      </c>
      <c r="BL38" s="74">
        <f t="shared" si="143"/>
        <v>0</v>
      </c>
      <c r="BM38" s="74">
        <f t="shared" si="144"/>
        <v>0</v>
      </c>
      <c r="BN38" s="74">
        <f t="shared" si="145"/>
        <v>0</v>
      </c>
      <c r="BO38" s="74">
        <f t="shared" si="146"/>
        <v>0</v>
      </c>
      <c r="BP38" s="74">
        <f t="shared" si="147"/>
        <v>0</v>
      </c>
      <c r="BQ38" s="74">
        <f t="shared" si="148"/>
        <v>0</v>
      </c>
      <c r="BR38" s="74">
        <f t="shared" si="149"/>
        <v>0</v>
      </c>
      <c r="BS38" s="74">
        <f t="shared" si="150"/>
        <v>0</v>
      </c>
      <c r="BT38" s="74">
        <f t="shared" si="151"/>
        <v>7</v>
      </c>
      <c r="BU38" s="74">
        <f t="shared" si="152"/>
        <v>12</v>
      </c>
      <c r="BV38" s="74">
        <f t="shared" si="153"/>
        <v>0</v>
      </c>
      <c r="BW38" s="74">
        <f t="shared" si="154"/>
        <v>2</v>
      </c>
      <c r="BX38" s="74">
        <f t="shared" si="155"/>
        <v>0</v>
      </c>
      <c r="BY38" s="74">
        <f t="shared" si="156"/>
        <v>1</v>
      </c>
      <c r="BZ38" s="74">
        <f t="shared" si="157"/>
        <v>0</v>
      </c>
      <c r="CA38" s="74">
        <f t="shared" si="158"/>
        <v>0</v>
      </c>
      <c r="CB38" s="74">
        <f t="shared" si="159"/>
        <v>0</v>
      </c>
      <c r="CC38" s="74">
        <f t="shared" si="160"/>
        <v>0</v>
      </c>
      <c r="CD38" s="74">
        <f t="shared" si="161"/>
        <v>0</v>
      </c>
      <c r="CE38" s="74">
        <f t="shared" si="162"/>
        <v>0</v>
      </c>
      <c r="CF38" s="74">
        <f t="shared" si="163"/>
        <v>0</v>
      </c>
      <c r="CG38" s="74">
        <f t="shared" si="164"/>
        <v>0</v>
      </c>
      <c r="CH38" s="74">
        <f t="shared" si="165"/>
        <v>0</v>
      </c>
      <c r="CI38" s="74">
        <f t="shared" si="166"/>
        <v>0</v>
      </c>
      <c r="CJ38" s="74">
        <f t="shared" si="167"/>
        <v>0</v>
      </c>
      <c r="CK38" s="74">
        <f t="shared" si="168"/>
        <v>0</v>
      </c>
      <c r="CL38" s="74">
        <f t="shared" si="169"/>
        <v>0</v>
      </c>
      <c r="CM38" s="74">
        <f t="shared" si="170"/>
        <v>0</v>
      </c>
      <c r="CN38" s="74">
        <f t="shared" si="171"/>
        <v>0</v>
      </c>
      <c r="CO38">
        <f t="shared" si="172"/>
        <v>0</v>
      </c>
      <c r="CP38">
        <f t="shared" si="173"/>
        <v>0</v>
      </c>
      <c r="CQ38">
        <f t="shared" si="174"/>
        <v>0</v>
      </c>
      <c r="CR38">
        <f t="shared" si="175"/>
        <v>0</v>
      </c>
      <c r="CS38">
        <f t="shared" si="176"/>
        <v>0</v>
      </c>
      <c r="CT38">
        <f t="shared" si="177"/>
        <v>0</v>
      </c>
      <c r="CU38">
        <f t="shared" si="178"/>
        <v>0</v>
      </c>
      <c r="CV38">
        <f t="shared" si="179"/>
        <v>0</v>
      </c>
      <c r="CW38">
        <f t="shared" si="180"/>
        <v>0</v>
      </c>
    </row>
    <row r="39" spans="1:101" ht="18" customHeight="1" x14ac:dyDescent="0.3">
      <c r="A39" s="108" t="s">
        <v>4</v>
      </c>
      <c r="B39" s="109" t="str">
        <f t="shared" si="100"/>
        <v>RAI</v>
      </c>
      <c r="C39" s="110" t="str">
        <f t="shared" si="101"/>
        <v>Mixed</v>
      </c>
      <c r="D39" s="111" t="s">
        <v>6</v>
      </c>
      <c r="E39" s="109" t="str">
        <f t="shared" si="102"/>
        <v>FRI</v>
      </c>
      <c r="F39" s="110"/>
      <c r="G39" s="110" t="str">
        <f t="shared" si="103"/>
        <v>Mixed</v>
      </c>
      <c r="H39" s="110"/>
      <c r="I39" s="110"/>
      <c r="J39" s="112"/>
      <c r="K39" s="120"/>
      <c r="L39" s="119">
        <v>6</v>
      </c>
      <c r="M39" s="119">
        <v>4</v>
      </c>
      <c r="N39" s="119">
        <v>4</v>
      </c>
      <c r="O39" s="119">
        <v>6</v>
      </c>
      <c r="P39" s="119">
        <v>4</v>
      </c>
      <c r="Q39" s="119">
        <v>10</v>
      </c>
      <c r="R39" s="115">
        <f t="shared" si="104"/>
        <v>1</v>
      </c>
      <c r="S39" s="115">
        <f t="shared" si="105"/>
        <v>2</v>
      </c>
      <c r="T39" s="115">
        <f t="shared" si="106"/>
        <v>0</v>
      </c>
      <c r="U39" s="115">
        <f t="shared" si="107"/>
        <v>1</v>
      </c>
      <c r="V39" s="103" t="s">
        <v>83</v>
      </c>
      <c r="W39" s="103" t="s">
        <v>89</v>
      </c>
      <c r="X39" s="76">
        <v>2</v>
      </c>
      <c r="Y39" s="76">
        <v>1</v>
      </c>
      <c r="Z39" s="96" t="str">
        <f t="shared" si="108"/>
        <v>GELB</v>
      </c>
      <c r="AA39" s="96" t="str">
        <f t="shared" si="26"/>
        <v>GELB2</v>
      </c>
      <c r="AB39" s="96" t="str">
        <f t="shared" si="27"/>
        <v>GELB1</v>
      </c>
      <c r="AC39" s="78"/>
      <c r="AD39" s="74">
        <f t="shared" si="109"/>
        <v>0</v>
      </c>
      <c r="AE39" s="74">
        <f t="shared" si="110"/>
        <v>0</v>
      </c>
      <c r="AF39" s="74">
        <f t="shared" si="111"/>
        <v>0</v>
      </c>
      <c r="AG39" s="74">
        <f t="shared" si="112"/>
        <v>0</v>
      </c>
      <c r="AH39" s="74">
        <f t="shared" si="113"/>
        <v>0</v>
      </c>
      <c r="AI39" s="74">
        <f t="shared" si="114"/>
        <v>0</v>
      </c>
      <c r="AJ39" s="74">
        <f t="shared" si="115"/>
        <v>0</v>
      </c>
      <c r="AK39" s="74">
        <f t="shared" si="116"/>
        <v>0</v>
      </c>
      <c r="AL39" s="74">
        <f t="shared" si="117"/>
        <v>0</v>
      </c>
      <c r="AM39" s="74">
        <f t="shared" si="118"/>
        <v>0</v>
      </c>
      <c r="AN39" s="74">
        <f t="shared" si="119"/>
        <v>0</v>
      </c>
      <c r="AO39" s="74">
        <f t="shared" si="120"/>
        <v>0</v>
      </c>
      <c r="AP39" s="74">
        <f t="shared" si="121"/>
        <v>0</v>
      </c>
      <c r="AQ39" s="74">
        <f t="shared" si="122"/>
        <v>0</v>
      </c>
      <c r="AR39" s="74">
        <f t="shared" si="123"/>
        <v>0</v>
      </c>
      <c r="AS39" s="74">
        <f t="shared" si="124"/>
        <v>0</v>
      </c>
      <c r="AT39" s="74">
        <f t="shared" si="125"/>
        <v>0</v>
      </c>
      <c r="AU39" s="74">
        <f t="shared" si="126"/>
        <v>0</v>
      </c>
      <c r="AV39" s="74">
        <f t="shared" si="127"/>
        <v>0</v>
      </c>
      <c r="AW39" s="74">
        <f t="shared" si="128"/>
        <v>0</v>
      </c>
      <c r="AX39" s="74">
        <f t="shared" si="129"/>
        <v>0</v>
      </c>
      <c r="AY39" s="74">
        <f t="shared" si="130"/>
        <v>0</v>
      </c>
      <c r="AZ39" s="74">
        <f t="shared" si="131"/>
        <v>0</v>
      </c>
      <c r="BA39" s="74">
        <f t="shared" si="132"/>
        <v>0</v>
      </c>
      <c r="BB39" s="74">
        <f t="shared" si="133"/>
        <v>20</v>
      </c>
      <c r="BC39" s="74">
        <f t="shared" si="134"/>
        <v>14</v>
      </c>
      <c r="BD39" s="74">
        <f t="shared" si="135"/>
        <v>2</v>
      </c>
      <c r="BE39" s="74">
        <f t="shared" si="136"/>
        <v>1</v>
      </c>
      <c r="BF39" s="74">
        <f t="shared" si="137"/>
        <v>1</v>
      </c>
      <c r="BG39" s="74">
        <f t="shared" si="138"/>
        <v>0</v>
      </c>
      <c r="BH39" s="74">
        <f t="shared" si="139"/>
        <v>14</v>
      </c>
      <c r="BI39" s="74">
        <f t="shared" si="140"/>
        <v>20</v>
      </c>
      <c r="BJ39" s="74">
        <f t="shared" si="141"/>
        <v>1</v>
      </c>
      <c r="BK39" s="74">
        <f t="shared" si="142"/>
        <v>2</v>
      </c>
      <c r="BL39" s="74">
        <f t="shared" si="143"/>
        <v>0</v>
      </c>
      <c r="BM39" s="74">
        <f t="shared" si="144"/>
        <v>1</v>
      </c>
      <c r="BN39" s="74">
        <f t="shared" si="145"/>
        <v>0</v>
      </c>
      <c r="BO39" s="74">
        <f t="shared" si="146"/>
        <v>0</v>
      </c>
      <c r="BP39" s="74">
        <f t="shared" si="147"/>
        <v>0</v>
      </c>
      <c r="BQ39" s="74">
        <f t="shared" si="148"/>
        <v>0</v>
      </c>
      <c r="BR39" s="74">
        <f t="shared" si="149"/>
        <v>0</v>
      </c>
      <c r="BS39" s="74">
        <f t="shared" si="150"/>
        <v>0</v>
      </c>
      <c r="BT39" s="74">
        <f t="shared" si="151"/>
        <v>0</v>
      </c>
      <c r="BU39" s="74">
        <f t="shared" si="152"/>
        <v>0</v>
      </c>
      <c r="BV39" s="74">
        <f t="shared" si="153"/>
        <v>0</v>
      </c>
      <c r="BW39" s="74">
        <f t="shared" si="154"/>
        <v>0</v>
      </c>
      <c r="BX39" s="74">
        <f t="shared" si="155"/>
        <v>0</v>
      </c>
      <c r="BY39" s="74">
        <f t="shared" si="156"/>
        <v>0</v>
      </c>
      <c r="BZ39" s="74">
        <f t="shared" si="157"/>
        <v>0</v>
      </c>
      <c r="CA39" s="74">
        <f t="shared" si="158"/>
        <v>0</v>
      </c>
      <c r="CB39" s="74">
        <f t="shared" si="159"/>
        <v>0</v>
      </c>
      <c r="CC39" s="74">
        <f t="shared" si="160"/>
        <v>0</v>
      </c>
      <c r="CD39" s="74">
        <f t="shared" si="161"/>
        <v>0</v>
      </c>
      <c r="CE39" s="74">
        <f t="shared" si="162"/>
        <v>0</v>
      </c>
      <c r="CF39" s="74">
        <f t="shared" si="163"/>
        <v>0</v>
      </c>
      <c r="CG39" s="74">
        <f t="shared" si="164"/>
        <v>0</v>
      </c>
      <c r="CH39" s="74">
        <f t="shared" si="165"/>
        <v>0</v>
      </c>
      <c r="CI39" s="74">
        <f t="shared" si="166"/>
        <v>0</v>
      </c>
      <c r="CJ39" s="74">
        <f t="shared" si="167"/>
        <v>0</v>
      </c>
      <c r="CK39" s="74">
        <f t="shared" si="168"/>
        <v>0</v>
      </c>
      <c r="CL39" s="74">
        <f t="shared" si="169"/>
        <v>0</v>
      </c>
      <c r="CM39" s="74">
        <f t="shared" si="170"/>
        <v>0</v>
      </c>
      <c r="CN39" s="74">
        <f t="shared" si="171"/>
        <v>0</v>
      </c>
      <c r="CO39">
        <f t="shared" si="172"/>
        <v>0</v>
      </c>
      <c r="CP39">
        <f t="shared" si="173"/>
        <v>0</v>
      </c>
      <c r="CQ39">
        <f t="shared" si="174"/>
        <v>0</v>
      </c>
      <c r="CR39">
        <f t="shared" si="175"/>
        <v>0</v>
      </c>
      <c r="CS39">
        <f t="shared" si="176"/>
        <v>0</v>
      </c>
      <c r="CT39">
        <f t="shared" si="177"/>
        <v>0</v>
      </c>
      <c r="CU39">
        <f t="shared" si="178"/>
        <v>0</v>
      </c>
      <c r="CV39">
        <f t="shared" si="179"/>
        <v>0</v>
      </c>
      <c r="CW39">
        <f t="shared" si="180"/>
        <v>0</v>
      </c>
    </row>
    <row r="40" spans="1:101" ht="18" customHeight="1" x14ac:dyDescent="0.3">
      <c r="A40" s="108" t="s">
        <v>5</v>
      </c>
      <c r="B40" s="109" t="str">
        <f t="shared" si="100"/>
        <v>RAI</v>
      </c>
      <c r="C40" s="110" t="str">
        <f t="shared" si="101"/>
        <v>D-Doppel</v>
      </c>
      <c r="D40" s="111" t="s">
        <v>6</v>
      </c>
      <c r="E40" s="109" t="str">
        <f t="shared" si="102"/>
        <v>FRI</v>
      </c>
      <c r="F40" s="110"/>
      <c r="G40" s="110" t="str">
        <f t="shared" si="103"/>
        <v>D-Doppel</v>
      </c>
      <c r="H40" s="110"/>
      <c r="I40" s="110"/>
      <c r="J40" s="112"/>
      <c r="K40" s="121"/>
      <c r="L40" s="119">
        <v>7</v>
      </c>
      <c r="M40" s="119">
        <v>5</v>
      </c>
      <c r="N40" s="119">
        <v>6</v>
      </c>
      <c r="O40" s="119">
        <v>4</v>
      </c>
      <c r="P40" s="119"/>
      <c r="Q40" s="119"/>
      <c r="R40" s="115">
        <f t="shared" si="104"/>
        <v>2</v>
      </c>
      <c r="S40" s="115">
        <f t="shared" si="105"/>
        <v>0</v>
      </c>
      <c r="T40" s="115">
        <f t="shared" si="106"/>
        <v>1</v>
      </c>
      <c r="U40" s="115">
        <f t="shared" si="107"/>
        <v>0</v>
      </c>
      <c r="V40" s="103" t="s">
        <v>82</v>
      </c>
      <c r="W40" s="103" t="s">
        <v>89</v>
      </c>
      <c r="X40" s="76">
        <v>2</v>
      </c>
      <c r="Y40" s="76">
        <v>1</v>
      </c>
      <c r="Z40" s="96" t="str">
        <f t="shared" si="108"/>
        <v>GELB</v>
      </c>
      <c r="AA40" s="96" t="str">
        <f t="shared" si="26"/>
        <v>GELB2</v>
      </c>
      <c r="AB40" s="96" t="str">
        <f t="shared" si="27"/>
        <v>GELB1</v>
      </c>
      <c r="AC40" s="78"/>
      <c r="AD40" s="74">
        <f t="shared" si="109"/>
        <v>0</v>
      </c>
      <c r="AE40" s="74">
        <f t="shared" si="110"/>
        <v>0</v>
      </c>
      <c r="AF40" s="74">
        <f t="shared" si="111"/>
        <v>0</v>
      </c>
      <c r="AG40" s="74">
        <f t="shared" si="112"/>
        <v>0</v>
      </c>
      <c r="AH40" s="74">
        <f t="shared" si="113"/>
        <v>0</v>
      </c>
      <c r="AI40" s="74">
        <f t="shared" si="114"/>
        <v>0</v>
      </c>
      <c r="AJ40" s="74">
        <f t="shared" si="115"/>
        <v>0</v>
      </c>
      <c r="AK40" s="74">
        <f t="shared" si="116"/>
        <v>0</v>
      </c>
      <c r="AL40" s="74">
        <f t="shared" si="117"/>
        <v>0</v>
      </c>
      <c r="AM40" s="74">
        <f t="shared" si="118"/>
        <v>0</v>
      </c>
      <c r="AN40" s="74">
        <f t="shared" si="119"/>
        <v>0</v>
      </c>
      <c r="AO40" s="74">
        <f t="shared" si="120"/>
        <v>0</v>
      </c>
      <c r="AP40" s="74">
        <f t="shared" si="121"/>
        <v>0</v>
      </c>
      <c r="AQ40" s="74">
        <f t="shared" si="122"/>
        <v>0</v>
      </c>
      <c r="AR40" s="74">
        <f t="shared" si="123"/>
        <v>0</v>
      </c>
      <c r="AS40" s="74">
        <f t="shared" si="124"/>
        <v>0</v>
      </c>
      <c r="AT40" s="74">
        <f t="shared" si="125"/>
        <v>0</v>
      </c>
      <c r="AU40" s="74">
        <f t="shared" si="126"/>
        <v>0</v>
      </c>
      <c r="AV40" s="74">
        <f t="shared" si="127"/>
        <v>0</v>
      </c>
      <c r="AW40" s="74">
        <f t="shared" si="128"/>
        <v>0</v>
      </c>
      <c r="AX40" s="74">
        <f t="shared" si="129"/>
        <v>0</v>
      </c>
      <c r="AY40" s="74">
        <f t="shared" si="130"/>
        <v>0</v>
      </c>
      <c r="AZ40" s="74">
        <f t="shared" si="131"/>
        <v>0</v>
      </c>
      <c r="BA40" s="74">
        <f t="shared" si="132"/>
        <v>0</v>
      </c>
      <c r="BB40" s="74">
        <f t="shared" si="133"/>
        <v>9</v>
      </c>
      <c r="BC40" s="74">
        <f t="shared" si="134"/>
        <v>13</v>
      </c>
      <c r="BD40" s="74">
        <f t="shared" si="135"/>
        <v>0</v>
      </c>
      <c r="BE40" s="74">
        <f t="shared" si="136"/>
        <v>2</v>
      </c>
      <c r="BF40" s="74">
        <f t="shared" si="137"/>
        <v>0</v>
      </c>
      <c r="BG40" s="74">
        <f t="shared" si="138"/>
        <v>1</v>
      </c>
      <c r="BH40" s="74">
        <f t="shared" si="139"/>
        <v>13</v>
      </c>
      <c r="BI40" s="74">
        <f t="shared" si="140"/>
        <v>9</v>
      </c>
      <c r="BJ40" s="74">
        <f t="shared" si="141"/>
        <v>2</v>
      </c>
      <c r="BK40" s="74">
        <f t="shared" si="142"/>
        <v>0</v>
      </c>
      <c r="BL40" s="74">
        <f t="shared" si="143"/>
        <v>1</v>
      </c>
      <c r="BM40" s="74">
        <f t="shared" si="144"/>
        <v>0</v>
      </c>
      <c r="BN40" s="74">
        <f t="shared" si="145"/>
        <v>0</v>
      </c>
      <c r="BO40" s="74">
        <f t="shared" si="146"/>
        <v>0</v>
      </c>
      <c r="BP40" s="74">
        <f t="shared" si="147"/>
        <v>0</v>
      </c>
      <c r="BQ40" s="74">
        <f t="shared" si="148"/>
        <v>0</v>
      </c>
      <c r="BR40" s="74">
        <f t="shared" si="149"/>
        <v>0</v>
      </c>
      <c r="BS40" s="74">
        <f t="shared" si="150"/>
        <v>0</v>
      </c>
      <c r="BT40" s="74">
        <f t="shared" si="151"/>
        <v>0</v>
      </c>
      <c r="BU40" s="74">
        <f t="shared" si="152"/>
        <v>0</v>
      </c>
      <c r="BV40" s="74">
        <f t="shared" si="153"/>
        <v>0</v>
      </c>
      <c r="BW40" s="74">
        <f t="shared" si="154"/>
        <v>0</v>
      </c>
      <c r="BX40" s="74">
        <f t="shared" si="155"/>
        <v>0</v>
      </c>
      <c r="BY40" s="74">
        <f t="shared" si="156"/>
        <v>0</v>
      </c>
      <c r="BZ40" s="74">
        <f t="shared" si="157"/>
        <v>0</v>
      </c>
      <c r="CA40" s="74">
        <f t="shared" si="158"/>
        <v>0</v>
      </c>
      <c r="CB40" s="74">
        <f t="shared" si="159"/>
        <v>0</v>
      </c>
      <c r="CC40" s="74">
        <f t="shared" si="160"/>
        <v>0</v>
      </c>
      <c r="CD40" s="74">
        <f t="shared" si="161"/>
        <v>0</v>
      </c>
      <c r="CE40" s="74">
        <f t="shared" si="162"/>
        <v>0</v>
      </c>
      <c r="CF40" s="74">
        <f t="shared" si="163"/>
        <v>0</v>
      </c>
      <c r="CG40" s="74">
        <f t="shared" si="164"/>
        <v>0</v>
      </c>
      <c r="CH40" s="74">
        <f t="shared" si="165"/>
        <v>0</v>
      </c>
      <c r="CI40" s="74">
        <f t="shared" si="166"/>
        <v>0</v>
      </c>
      <c r="CJ40" s="74">
        <f t="shared" si="167"/>
        <v>0</v>
      </c>
      <c r="CK40" s="74">
        <f t="shared" si="168"/>
        <v>0</v>
      </c>
      <c r="CL40" s="74">
        <f t="shared" si="169"/>
        <v>0</v>
      </c>
      <c r="CM40" s="74">
        <f t="shared" si="170"/>
        <v>0</v>
      </c>
      <c r="CN40" s="74">
        <f t="shared" si="171"/>
        <v>0</v>
      </c>
      <c r="CO40">
        <f t="shared" si="172"/>
        <v>0</v>
      </c>
      <c r="CP40">
        <f t="shared" si="173"/>
        <v>0</v>
      </c>
      <c r="CQ40">
        <f t="shared" si="174"/>
        <v>0</v>
      </c>
      <c r="CR40">
        <f t="shared" si="175"/>
        <v>0</v>
      </c>
      <c r="CS40">
        <f t="shared" si="176"/>
        <v>0</v>
      </c>
      <c r="CT40">
        <f t="shared" si="177"/>
        <v>0</v>
      </c>
      <c r="CU40">
        <f t="shared" si="178"/>
        <v>0</v>
      </c>
      <c r="CV40">
        <f t="shared" si="179"/>
        <v>0</v>
      </c>
      <c r="CW40">
        <f t="shared" si="180"/>
        <v>0</v>
      </c>
    </row>
    <row r="41" spans="1:101" ht="15.9" customHeight="1" x14ac:dyDescent="0.3">
      <c r="A41" s="2"/>
      <c r="B41" s="100"/>
      <c r="C41" s="100"/>
      <c r="D41" s="102"/>
      <c r="E41" s="102"/>
      <c r="F41" s="102"/>
      <c r="G41" s="102"/>
      <c r="H41" s="102"/>
      <c r="I41" s="102"/>
      <c r="J41" s="102"/>
      <c r="L41" s="2"/>
      <c r="M41" s="2"/>
      <c r="N41" s="2"/>
      <c r="O41" s="2"/>
      <c r="P41" s="2"/>
      <c r="Q41" s="2"/>
      <c r="R41" s="2"/>
      <c r="S41" s="2"/>
      <c r="T41" s="2"/>
      <c r="U41" s="2"/>
      <c r="V41" s="95"/>
      <c r="W41" s="95"/>
      <c r="X41" s="95"/>
      <c r="Y41" s="95"/>
      <c r="Z41" s="96"/>
      <c r="AA41" s="96" t="str">
        <f t="shared" si="26"/>
        <v/>
      </c>
      <c r="AB41" s="96" t="str">
        <f t="shared" si="27"/>
        <v/>
      </c>
      <c r="AC41" s="78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</row>
    <row r="42" spans="1:101" ht="15.9" customHeight="1" x14ac:dyDescent="0.3">
      <c r="A42" s="2"/>
      <c r="B42" s="100"/>
      <c r="C42" s="100"/>
      <c r="D42" s="102"/>
      <c r="E42" s="102"/>
      <c r="F42" s="102"/>
      <c r="G42" s="102"/>
      <c r="H42" s="102"/>
      <c r="I42" s="102"/>
      <c r="J42" s="102"/>
      <c r="L42" s="2"/>
      <c r="M42" s="2"/>
      <c r="N42" s="2"/>
      <c r="O42" s="2"/>
      <c r="P42" s="2"/>
      <c r="Q42" s="2"/>
      <c r="R42" s="2"/>
      <c r="S42" s="2"/>
      <c r="T42" s="2"/>
      <c r="U42" s="2"/>
      <c r="V42" s="95"/>
      <c r="W42" s="95"/>
      <c r="X42" s="95"/>
      <c r="Y42" s="95"/>
      <c r="Z42" s="96"/>
      <c r="AA42" s="96" t="str">
        <f t="shared" si="26"/>
        <v/>
      </c>
      <c r="AB42" s="96" t="str">
        <f t="shared" si="27"/>
        <v/>
      </c>
      <c r="AC42" s="78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</row>
    <row r="43" spans="1:101" ht="15.9" customHeight="1" x14ac:dyDescent="0.4">
      <c r="B43" s="102"/>
      <c r="C43" s="101"/>
      <c r="D43" s="101"/>
      <c r="E43" s="101" t="str">
        <f>TEXT($A$2,"TTTT, TT.MM.JJJJ")&amp;" "</f>
        <v xml:space="preserve">Freitag, 04.08.2017 </v>
      </c>
      <c r="F43" s="101"/>
      <c r="G43" s="101"/>
      <c r="H43" s="101"/>
      <c r="I43" s="101"/>
      <c r="J43" s="101"/>
      <c r="K43" s="12"/>
      <c r="V43" s="95"/>
      <c r="W43" s="95"/>
      <c r="X43" s="95"/>
      <c r="Y43" s="95"/>
      <c r="Z43" s="96"/>
      <c r="AA43" s="96" t="str">
        <f t="shared" si="26"/>
        <v/>
      </c>
      <c r="AB43" s="96" t="str">
        <f t="shared" si="27"/>
        <v/>
      </c>
      <c r="AC43" s="78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</row>
    <row r="44" spans="1:101" ht="15.9" customHeight="1" x14ac:dyDescent="0.4">
      <c r="A44" s="2"/>
      <c r="B44" s="100"/>
      <c r="C44" s="100"/>
      <c r="D44" s="102"/>
      <c r="E44" s="102"/>
      <c r="F44" s="102"/>
      <c r="G44" s="102"/>
      <c r="H44" s="102"/>
      <c r="I44" s="102"/>
      <c r="J44" s="102"/>
      <c r="L44" s="8" t="s">
        <v>22</v>
      </c>
      <c r="M44" s="7"/>
      <c r="N44" s="8" t="s">
        <v>23</v>
      </c>
      <c r="O44" s="7"/>
      <c r="P44" s="8" t="s">
        <v>24</v>
      </c>
      <c r="Q44" s="7"/>
      <c r="R44" s="8" t="s">
        <v>19</v>
      </c>
      <c r="S44" s="8"/>
      <c r="T44" s="8" t="s">
        <v>21</v>
      </c>
      <c r="U44" s="8"/>
      <c r="V44" s="95"/>
      <c r="W44" s="95"/>
      <c r="X44" s="95"/>
      <c r="Y44" s="95"/>
      <c r="Z44" s="96"/>
      <c r="AA44" s="96" t="str">
        <f t="shared" si="26"/>
        <v/>
      </c>
      <c r="AB44" s="96" t="str">
        <f t="shared" si="27"/>
        <v/>
      </c>
      <c r="AC44" s="78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</row>
    <row r="45" spans="1:101" ht="18" customHeight="1" x14ac:dyDescent="0.3">
      <c r="A45" s="108" t="s">
        <v>0</v>
      </c>
      <c r="B45" s="109" t="str">
        <f t="shared" ref="B45:B50" si="181">IFERROR(VLOOKUP(AA45,$AC$2:$AD$13,2,),"")</f>
        <v/>
      </c>
      <c r="C45" s="110" t="str">
        <f t="shared" ref="C45:C50" si="182">IFERROR(VLOOKUP(V45,$AK$2:$AL$5,2,),"")</f>
        <v/>
      </c>
      <c r="D45" s="111" t="s">
        <v>6</v>
      </c>
      <c r="E45" s="109" t="str">
        <f t="shared" ref="E45:E50" si="183">IFERROR(VLOOKUP(AB45,$AC$2:$AD$13,2,),"")</f>
        <v/>
      </c>
      <c r="F45" s="110"/>
      <c r="G45" s="110" t="str">
        <f t="shared" ref="G45:G50" si="184">IFERROR(VLOOKUP(V45,$AK$2:$AL$5,2,),"")</f>
        <v/>
      </c>
      <c r="H45" s="110"/>
      <c r="I45" s="110"/>
      <c r="J45" s="112"/>
      <c r="K45" s="121"/>
      <c r="L45" s="114"/>
      <c r="M45" s="114"/>
      <c r="N45" s="114"/>
      <c r="O45" s="114"/>
      <c r="P45" s="114"/>
      <c r="Q45" s="114"/>
      <c r="R45" s="115">
        <f t="shared" ref="R45:R50" si="185">IF(L45&gt;M45,1,0)+IF(N45&gt;O45,1,0)+IF(P45&gt;Q45,1,0)</f>
        <v>0</v>
      </c>
      <c r="S45" s="115">
        <f t="shared" ref="S45:S50" si="186">IF(L45&lt;M45,1,0)+IF(N45&lt;O45,1,0)+IF(P45&lt;Q45,1,0)</f>
        <v>0</v>
      </c>
      <c r="T45" s="115">
        <f t="shared" ref="T45:T50" si="187">IF(R45&gt;S45,1,0)</f>
        <v>0</v>
      </c>
      <c r="U45" s="115">
        <f t="shared" ref="U45:U50" si="188">IF(R45&lt;S45,1,0)</f>
        <v>0</v>
      </c>
      <c r="V45" s="103" t="s">
        <v>7</v>
      </c>
      <c r="W45" s="103" t="s">
        <v>7</v>
      </c>
      <c r="X45" s="76" t="s">
        <v>7</v>
      </c>
      <c r="Y45" s="76" t="s">
        <v>7</v>
      </c>
      <c r="Z45" s="96" t="str">
        <f t="shared" ref="Z45:Z50" si="189">IF(W45="B","BLAU",IF(W45="G","GELB",IF(W45="L","LILA","ROT")))</f>
        <v>ROT</v>
      </c>
      <c r="AA45" s="96" t="str">
        <f t="shared" si="26"/>
        <v xml:space="preserve">ROT </v>
      </c>
      <c r="AB45" s="96" t="str">
        <f t="shared" si="27"/>
        <v xml:space="preserve">ROT </v>
      </c>
      <c r="AC45" s="78"/>
      <c r="AD45" s="74">
        <f t="shared" ref="AD45:AD50" si="190">IF($AA45="ROT1",$L45+$N45+$P45,0)+IF($AB45="ROT1",$M45+$O45+$Q45,0)</f>
        <v>0</v>
      </c>
      <c r="AE45" s="74">
        <f t="shared" ref="AE45:AE50" si="191">IF($AA45="ROT1",$M45+$O45+$Q45,0)+IF($AB45="ROT1",$L45+$N45+$P45,0)</f>
        <v>0</v>
      </c>
      <c r="AF45" s="74">
        <f t="shared" ref="AF45:AF50" si="192">IF($AA45="ROT1",$R45,0)+IF($AB45="ROT1",$S45,0)</f>
        <v>0</v>
      </c>
      <c r="AG45" s="74">
        <f t="shared" ref="AG45:AG50" si="193">IF($AA45="ROT1",$S45,0)+IF($AB45="ROT1",$R45,0)</f>
        <v>0</v>
      </c>
      <c r="AH45" s="74">
        <f t="shared" ref="AH45:AH50" si="194">IF($AA45="ROT1",$T45,0)+IF($AB45="ROT1",$U45,0)</f>
        <v>0</v>
      </c>
      <c r="AI45" s="74">
        <f t="shared" ref="AI45:AI50" si="195">IF($AA45="ROT1",$U45,0)+IF($AB45="ROT1",$T45,0)</f>
        <v>0</v>
      </c>
      <c r="AJ45" s="74">
        <f t="shared" ref="AJ45:AJ50" si="196">IF($AA45="ROT2",$L45+$N45+$P45,0)+IF($AB45="ROT2",$M45+$O45+$Q45,0)</f>
        <v>0</v>
      </c>
      <c r="AK45" s="74">
        <f t="shared" ref="AK45:AK50" si="197">IF($AA45="ROT2",$M45+$O45+$Q45,0)+IF($AB45="ROT2",$L45+$N45+$P45,0)</f>
        <v>0</v>
      </c>
      <c r="AL45" s="74">
        <f t="shared" ref="AL45:AL50" si="198">IF($AA45="ROT2",$R45,0)+IF($AB45="ROT2",$S45,0)</f>
        <v>0</v>
      </c>
      <c r="AM45" s="74">
        <f t="shared" ref="AM45:AM50" si="199">IF($AA45="ROT2",$S45,0)+IF($AB45="ROT2",$R45,0)</f>
        <v>0</v>
      </c>
      <c r="AN45" s="74">
        <f t="shared" ref="AN45:AN50" si="200">IF($AA45="ROT2",$T45,0)+IF($AB45="ROT2",$U45,0)</f>
        <v>0</v>
      </c>
      <c r="AO45" s="74">
        <f t="shared" ref="AO45:AO50" si="201">IF($AA45="ROT2",$U45,0)+IF($AB45="ROT2",$T45,0)</f>
        <v>0</v>
      </c>
      <c r="AP45" s="74">
        <f t="shared" ref="AP45:AP50" si="202">IF($AA45="ROT3",$L45+$N45+$P45,0)+IF($AB45="ROT3",$M45+$O45+$Q45,0)</f>
        <v>0</v>
      </c>
      <c r="AQ45" s="74">
        <f t="shared" ref="AQ45:AQ50" si="203">IF($AA45="ROT3",$M45+$O45+$Q45,0)+IF($AB45="ROT3",$L45+$N45+$P45,0)</f>
        <v>0</v>
      </c>
      <c r="AR45" s="74">
        <f t="shared" ref="AR45:AR50" si="204">IF($AA45="ROT3",$R45,0)+IF($AB45="ROT3",$S45,0)</f>
        <v>0</v>
      </c>
      <c r="AS45" s="74">
        <f t="shared" ref="AS45:AS50" si="205">IF($AA45="ROT3",$S45,0)+IF($AB45="ROT3",$R45,0)</f>
        <v>0</v>
      </c>
      <c r="AT45" s="74">
        <f t="shared" ref="AT45:AT50" si="206">IF($AA45="ROT3",$T45,0)+IF($AB45="ROT3",$U45,0)</f>
        <v>0</v>
      </c>
      <c r="AU45" s="74">
        <f t="shared" ref="AU45:AU50" si="207">IF($AA45="ROT3",$U45,0)+IF($AB45="ROT3",$T45,0)</f>
        <v>0</v>
      </c>
      <c r="AV45" s="74">
        <f t="shared" ref="AV45:AV50" si="208">IF($AA45="LILA1",$L45+$N45+$P45,0)+IF($AB45="LILA1",$M45+$O45+$Q45,0)</f>
        <v>0</v>
      </c>
      <c r="AW45" s="74">
        <f t="shared" ref="AW45:AW50" si="209">IF($AA45="LILA1",$M45+$O45+$Q45,0)+IF($AB45="LILA1",$L45+$N45+$P45,0)</f>
        <v>0</v>
      </c>
      <c r="AX45" s="74">
        <f t="shared" ref="AX45:AX50" si="210">IF($AA45="LILA1",$R45,0)+IF($AB45="LILA1",$S45,0)</f>
        <v>0</v>
      </c>
      <c r="AY45" s="74">
        <f t="shared" ref="AY45:AY50" si="211">IF($AA45="LILA1",$S45,0)+IF($AB45="LILA1",$R45,0)</f>
        <v>0</v>
      </c>
      <c r="AZ45" s="74">
        <f t="shared" ref="AZ45:AZ50" si="212">IF($AA45="LILA1",$T45,0)+IF($AB45="LILA1",$U45,0)</f>
        <v>0</v>
      </c>
      <c r="BA45" s="74">
        <f t="shared" ref="BA45:BA50" si="213">IF($AA45="LILA1",$U45,0)+IF($AB45="LILA1",$T45,0)</f>
        <v>0</v>
      </c>
      <c r="BB45" s="74">
        <f t="shared" ref="BB45:BB50" si="214">IF($AA45="GELB1",$L45+$N45+$P45,0)+IF($AB45="GELB1",$M45+$O45+$Q45,0)</f>
        <v>0</v>
      </c>
      <c r="BC45" s="74">
        <f t="shared" ref="BC45:BC50" si="215">IF($AA45="GELB1",$M45+$O45+$Q45,0)+IF($AB45="GELB1",$L45+$N45+$P45,0)</f>
        <v>0</v>
      </c>
      <c r="BD45" s="74">
        <f t="shared" ref="BD45:BD50" si="216">IF($AA45="GELB1",$R45,0)+IF($AB45="GELB1",$S45,0)</f>
        <v>0</v>
      </c>
      <c r="BE45" s="74">
        <f t="shared" ref="BE45:BE50" si="217">IF($AA45="GELB1",$S45,0)+IF($AB45="GELB1",$R45,0)</f>
        <v>0</v>
      </c>
      <c r="BF45" s="74">
        <f t="shared" ref="BF45:BF50" si="218">IF($AA45="GELB1",$T45,0)+IF($AB45="GELB1",$U45,0)</f>
        <v>0</v>
      </c>
      <c r="BG45" s="74">
        <f t="shared" ref="BG45:BG50" si="219">IF($AA45="GELB1",$U45,0)+IF($AB45="GELB1",$T45,0)</f>
        <v>0</v>
      </c>
      <c r="BH45" s="74">
        <f t="shared" ref="BH45:BH50" si="220">IF($AA45="GELB2",$L45+$N45+$P45,0)+IF($AB45="GELB2",$M45+$O45+$Q45,0)</f>
        <v>0</v>
      </c>
      <c r="BI45" s="74">
        <f t="shared" ref="BI45:BI50" si="221">IF($AA45="GELB2",$M45+$O45+$Q45,0)+IF($AB45="GELB2",$L45+$N45+$P45,0)</f>
        <v>0</v>
      </c>
      <c r="BJ45" s="74">
        <f t="shared" ref="BJ45:BJ50" si="222">IF($AA45="GELB2",$R45,0)+IF($AB45="GELB2",$S45,0)</f>
        <v>0</v>
      </c>
      <c r="BK45" s="74">
        <f t="shared" ref="BK45:BK50" si="223">IF($AA45="GELB2",$S45,0)+IF($AB45="GELB2",$R45,0)</f>
        <v>0</v>
      </c>
      <c r="BL45" s="74">
        <f t="shared" ref="BL45:BL50" si="224">IF($AA45="GELB2",$T45,0)+IF($AB45="GELB2",$U45,0)</f>
        <v>0</v>
      </c>
      <c r="BM45" s="74">
        <f t="shared" ref="BM45:BM50" si="225">IF($AA45="GELB2",$U45,0)+IF($AB45="GELB2",$T45,0)</f>
        <v>0</v>
      </c>
      <c r="BN45" s="74">
        <f t="shared" ref="BN45:BN50" si="226">IF($AA45="GELB3",$L45+$N45+$P45,0)+IF($AB45="GELB3",$M45+$O45+$Q45,0)</f>
        <v>0</v>
      </c>
      <c r="BO45" s="74">
        <f t="shared" ref="BO45:BO50" si="227">IF($AA45="GELB3",$M45+$O45+$Q45,0)+IF($AB45="GELB3",$L45+$N45+$P45,0)</f>
        <v>0</v>
      </c>
      <c r="BP45" s="74">
        <f t="shared" ref="BP45:BP50" si="228">IF($AA45="GELB3",$R45,0)+IF($AB45="GELB3",$S45,0)</f>
        <v>0</v>
      </c>
      <c r="BQ45" s="74">
        <f t="shared" ref="BQ45:BQ50" si="229">IF($AA45="GELB3",$S45,0)+IF($AB45="GELB3",$R45,0)</f>
        <v>0</v>
      </c>
      <c r="BR45" s="74">
        <f t="shared" ref="BR45:BR50" si="230">IF($AA45="GELB3",$T45,0)+IF($AB45="GELB3",$U45,0)</f>
        <v>0</v>
      </c>
      <c r="BS45" s="74">
        <f t="shared" ref="BS45:BS50" si="231">IF($AA45="GELB3",$U45,0)+IF($AB45="GELB3",$T45,0)</f>
        <v>0</v>
      </c>
      <c r="BT45" s="74">
        <f t="shared" ref="BT45:BT50" si="232">IF($AA45="LILA3",$L45+$N45+$P45,0)+IF($AB45="LILA3",$M45+$O45+$Q45,0)</f>
        <v>0</v>
      </c>
      <c r="BU45" s="74">
        <f t="shared" ref="BU45:BU50" si="233">IF($AA45="LILA3",$M45+$O45+$Q45,0)+IF($AB45="LILA3",$L45+$N45+$P45,0)</f>
        <v>0</v>
      </c>
      <c r="BV45" s="74">
        <f t="shared" ref="BV45:BV50" si="234">IF($AA45="LILA3",$R45,0)+IF($AB45="LILA3",$S45,0)</f>
        <v>0</v>
      </c>
      <c r="BW45" s="74">
        <f t="shared" ref="BW45:BW50" si="235">IF($AA45="LILA3",$S45,0)+IF($AB45="LILA3",$R45,0)</f>
        <v>0</v>
      </c>
      <c r="BX45" s="74">
        <f t="shared" ref="BX45:BX50" si="236">IF($AA45="LILA3",$T45,0)+IF($AB45="LILA3",$U45,0)</f>
        <v>0</v>
      </c>
      <c r="BY45" s="74">
        <f t="shared" ref="BY45:BY50" si="237">IF($AA45="LILA3",$U45,0)+IF($AB45="LILA3",$T45,0)</f>
        <v>0</v>
      </c>
      <c r="BZ45" s="74">
        <f t="shared" ref="BZ45:BZ50" si="238">IF($AA45="BLAU1",$L45+$N45+$P45,0)+IF($AB45="BLAU1",$M45+$O45+$Q45,0)</f>
        <v>0</v>
      </c>
      <c r="CA45" s="74">
        <f t="shared" ref="CA45:CA50" si="239">IF($AA45="BLAU1",$M45+$O45+$Q45,0)+IF($AB45="BLAU1",$L45+$N45+$P45,0)</f>
        <v>0</v>
      </c>
      <c r="CB45" s="74">
        <f t="shared" ref="CB45:CB50" si="240">IF($AA45="BLAU1",$R45,0)+IF($AB45="BLAU1",$S45,0)</f>
        <v>0</v>
      </c>
      <c r="CC45" s="74">
        <f t="shared" ref="CC45:CC50" si="241">IF($AA45="BLAU1",$S45,0)+IF($AB45="BLAU1",$R45,0)</f>
        <v>0</v>
      </c>
      <c r="CD45" s="74">
        <f t="shared" ref="CD45:CD50" si="242">IF($AA45="BLAU1",$T45,0)+IF($AB45="BLAU1",$U45,0)</f>
        <v>0</v>
      </c>
      <c r="CE45" s="74">
        <f t="shared" ref="CE45:CE50" si="243">IF($AA45="BLAU1",$U45,0)+IF($AB45="BLAU1",$T45,0)</f>
        <v>0</v>
      </c>
      <c r="CF45" s="74">
        <f t="shared" ref="CF45:CF50" si="244">IF($AA45="BLAU2",$L45+$N45+$P45,0)+IF($AB45="BLAU2",$M45+$O45+$Q45,0)</f>
        <v>0</v>
      </c>
      <c r="CG45" s="74">
        <f t="shared" ref="CG45:CG50" si="245">IF($AA45="BLAU2",$M45+$O45+$Q45,0)+IF($AB45="BLAU2",$L45+$N45+$P45,0)</f>
        <v>0</v>
      </c>
      <c r="CH45" s="74">
        <f t="shared" ref="CH45:CH50" si="246">IF($AA45="BLAU2",$R45,0)+IF($AB45="BLAU2",$S45,0)</f>
        <v>0</v>
      </c>
      <c r="CI45" s="74">
        <f t="shared" ref="CI45:CI50" si="247">IF($AA45="BLAU2",$S45,0)+IF($AB45="BLAU2",$R45,0)</f>
        <v>0</v>
      </c>
      <c r="CJ45" s="74">
        <f t="shared" ref="CJ45:CJ50" si="248">IF($AA45="BLAU2",$T45,0)+IF($AB45="BLAU2",$U45,0)</f>
        <v>0</v>
      </c>
      <c r="CK45" s="74">
        <f t="shared" ref="CK45:CK50" si="249">IF($AA45="BLAU2",$U45,0)+IF($AB45="BLAU2",$T45,0)</f>
        <v>0</v>
      </c>
      <c r="CL45" s="74">
        <f t="shared" ref="CL45:CL50" si="250">IF($AA45="BLAU3",$L45+$N45+$P45,0)+IF($AB45="BLAU3",$M45+$O45+$Q45,0)</f>
        <v>0</v>
      </c>
      <c r="CM45" s="74">
        <f t="shared" ref="CM45:CM50" si="251">IF($AA45="BLAU3",$M45+$O45+$Q45,0)+IF($AB45="BLAU3",$L45+$N45+$P45,0)</f>
        <v>0</v>
      </c>
      <c r="CN45" s="74">
        <f t="shared" ref="CN45:CN50" si="252">IF($AA45="BLAU3",$R45,0)+IF($AB45="BLAU3",$S45,0)</f>
        <v>0</v>
      </c>
      <c r="CO45">
        <f t="shared" ref="CO45:CO50" si="253">IF($AA45="BLAU3",$S45,0)+IF($AB45="BLAU3",$R45,0)</f>
        <v>0</v>
      </c>
      <c r="CP45">
        <f t="shared" ref="CP45:CP50" si="254">IF($AA45="BLAU3",$T45,0)+IF($AB45="BLAU3",$U45,0)</f>
        <v>0</v>
      </c>
      <c r="CQ45">
        <f t="shared" ref="CQ45:CQ50" si="255">IF($AA45="BLAU3",$U45,0)+IF($AB45="BLAU3",$T45,0)</f>
        <v>0</v>
      </c>
      <c r="CR45">
        <f t="shared" ref="CR45:CR50" si="256">IF($AA45="LILA2",$L45+$N45+$P45,0)+IF($AB45="LILA2",$M45+$O45+$Q45,0)</f>
        <v>0</v>
      </c>
      <c r="CS45">
        <f t="shared" ref="CS45:CS50" si="257">IF($AA45="LILA2",$M45+$O45+$Q45,0)+IF($AB45="LILA2",$L45+$N45+$P45,0)</f>
        <v>0</v>
      </c>
      <c r="CT45">
        <f t="shared" ref="CT45:CT50" si="258">IF($AA45="LILA2",$R45,0)+IF($AB45="LILA2",$S45,0)</f>
        <v>0</v>
      </c>
      <c r="CU45">
        <f t="shared" ref="CU45:CU50" si="259">IF($AA45="LILA2",$S45,0)+IF($AB45="LILA2",$R45,0)</f>
        <v>0</v>
      </c>
      <c r="CV45">
        <f t="shared" ref="CV45:CV50" si="260">IF($AA45="LILA2",$T45,0)+IF($AB45="LILA2",$U45,0)</f>
        <v>0</v>
      </c>
      <c r="CW45">
        <f t="shared" ref="CW45:CW50" si="261">IF($AA45="LILA2",$U45,0)+IF($AB45="LILA2",$T45,0)</f>
        <v>0</v>
      </c>
    </row>
    <row r="46" spans="1:101" ht="18" customHeight="1" x14ac:dyDescent="0.3">
      <c r="A46" s="108" t="s">
        <v>1</v>
      </c>
      <c r="B46" s="109" t="str">
        <f t="shared" si="181"/>
        <v/>
      </c>
      <c r="C46" s="110" t="str">
        <f t="shared" si="182"/>
        <v/>
      </c>
      <c r="D46" s="111" t="s">
        <v>6</v>
      </c>
      <c r="E46" s="109" t="str">
        <f t="shared" si="183"/>
        <v/>
      </c>
      <c r="F46" s="110"/>
      <c r="G46" s="110" t="str">
        <f t="shared" si="184"/>
        <v/>
      </c>
      <c r="H46" s="110"/>
      <c r="I46" s="110"/>
      <c r="J46" s="112"/>
      <c r="K46" s="121"/>
      <c r="L46" s="114"/>
      <c r="M46" s="114"/>
      <c r="N46" s="114"/>
      <c r="O46" s="114"/>
      <c r="P46" s="114"/>
      <c r="Q46" s="114"/>
      <c r="R46" s="115">
        <f t="shared" si="185"/>
        <v>0</v>
      </c>
      <c r="S46" s="115">
        <f t="shared" si="186"/>
        <v>0</v>
      </c>
      <c r="T46" s="115">
        <f t="shared" si="187"/>
        <v>0</v>
      </c>
      <c r="U46" s="115">
        <f t="shared" si="188"/>
        <v>0</v>
      </c>
      <c r="V46" s="103" t="s">
        <v>7</v>
      </c>
      <c r="W46" s="73" t="s">
        <v>7</v>
      </c>
      <c r="X46" s="76" t="s">
        <v>7</v>
      </c>
      <c r="Y46" s="76" t="s">
        <v>7</v>
      </c>
      <c r="Z46" s="96" t="str">
        <f t="shared" si="189"/>
        <v>ROT</v>
      </c>
      <c r="AA46" s="96" t="str">
        <f t="shared" si="26"/>
        <v xml:space="preserve">ROT </v>
      </c>
      <c r="AB46" s="96" t="str">
        <f t="shared" si="27"/>
        <v xml:space="preserve">ROT </v>
      </c>
      <c r="AC46" s="78"/>
      <c r="AD46" s="74">
        <f t="shared" si="190"/>
        <v>0</v>
      </c>
      <c r="AE46" s="74">
        <f t="shared" si="191"/>
        <v>0</v>
      </c>
      <c r="AF46" s="74">
        <f t="shared" si="192"/>
        <v>0</v>
      </c>
      <c r="AG46" s="74">
        <f t="shared" si="193"/>
        <v>0</v>
      </c>
      <c r="AH46" s="74">
        <f t="shared" si="194"/>
        <v>0</v>
      </c>
      <c r="AI46" s="74">
        <f t="shared" si="195"/>
        <v>0</v>
      </c>
      <c r="AJ46" s="74">
        <f t="shared" si="196"/>
        <v>0</v>
      </c>
      <c r="AK46" s="74">
        <f t="shared" si="197"/>
        <v>0</v>
      </c>
      <c r="AL46" s="74">
        <f t="shared" si="198"/>
        <v>0</v>
      </c>
      <c r="AM46" s="74">
        <f t="shared" si="199"/>
        <v>0</v>
      </c>
      <c r="AN46" s="74">
        <f t="shared" si="200"/>
        <v>0</v>
      </c>
      <c r="AO46" s="74">
        <f t="shared" si="201"/>
        <v>0</v>
      </c>
      <c r="AP46" s="74">
        <f t="shared" si="202"/>
        <v>0</v>
      </c>
      <c r="AQ46" s="74">
        <f t="shared" si="203"/>
        <v>0</v>
      </c>
      <c r="AR46" s="74">
        <f t="shared" si="204"/>
        <v>0</v>
      </c>
      <c r="AS46" s="74">
        <f t="shared" si="205"/>
        <v>0</v>
      </c>
      <c r="AT46" s="74">
        <f t="shared" si="206"/>
        <v>0</v>
      </c>
      <c r="AU46" s="74">
        <f t="shared" si="207"/>
        <v>0</v>
      </c>
      <c r="AV46" s="74">
        <f t="shared" si="208"/>
        <v>0</v>
      </c>
      <c r="AW46" s="74">
        <f t="shared" si="209"/>
        <v>0</v>
      </c>
      <c r="AX46" s="74">
        <f t="shared" si="210"/>
        <v>0</v>
      </c>
      <c r="AY46" s="74">
        <f t="shared" si="211"/>
        <v>0</v>
      </c>
      <c r="AZ46" s="74">
        <f t="shared" si="212"/>
        <v>0</v>
      </c>
      <c r="BA46" s="74">
        <f t="shared" si="213"/>
        <v>0</v>
      </c>
      <c r="BB46" s="74">
        <f t="shared" si="214"/>
        <v>0</v>
      </c>
      <c r="BC46" s="74">
        <f t="shared" si="215"/>
        <v>0</v>
      </c>
      <c r="BD46" s="74">
        <f t="shared" si="216"/>
        <v>0</v>
      </c>
      <c r="BE46" s="74">
        <f t="shared" si="217"/>
        <v>0</v>
      </c>
      <c r="BF46" s="74">
        <f t="shared" si="218"/>
        <v>0</v>
      </c>
      <c r="BG46" s="74">
        <f t="shared" si="219"/>
        <v>0</v>
      </c>
      <c r="BH46" s="74">
        <f t="shared" si="220"/>
        <v>0</v>
      </c>
      <c r="BI46" s="74">
        <f t="shared" si="221"/>
        <v>0</v>
      </c>
      <c r="BJ46" s="74">
        <f t="shared" si="222"/>
        <v>0</v>
      </c>
      <c r="BK46" s="74">
        <f t="shared" si="223"/>
        <v>0</v>
      </c>
      <c r="BL46" s="74">
        <f t="shared" si="224"/>
        <v>0</v>
      </c>
      <c r="BM46" s="74">
        <f t="shared" si="225"/>
        <v>0</v>
      </c>
      <c r="BN46" s="74">
        <f t="shared" si="226"/>
        <v>0</v>
      </c>
      <c r="BO46" s="74">
        <f t="shared" si="227"/>
        <v>0</v>
      </c>
      <c r="BP46" s="74">
        <f t="shared" si="228"/>
        <v>0</v>
      </c>
      <c r="BQ46" s="74">
        <f t="shared" si="229"/>
        <v>0</v>
      </c>
      <c r="BR46" s="74">
        <f t="shared" si="230"/>
        <v>0</v>
      </c>
      <c r="BS46" s="74">
        <f t="shared" si="231"/>
        <v>0</v>
      </c>
      <c r="BT46" s="74">
        <f t="shared" si="232"/>
        <v>0</v>
      </c>
      <c r="BU46" s="74">
        <f t="shared" si="233"/>
        <v>0</v>
      </c>
      <c r="BV46" s="74">
        <f t="shared" si="234"/>
        <v>0</v>
      </c>
      <c r="BW46" s="74">
        <f t="shared" si="235"/>
        <v>0</v>
      </c>
      <c r="BX46" s="74">
        <f t="shared" si="236"/>
        <v>0</v>
      </c>
      <c r="BY46" s="74">
        <f t="shared" si="237"/>
        <v>0</v>
      </c>
      <c r="BZ46" s="74">
        <f t="shared" si="238"/>
        <v>0</v>
      </c>
      <c r="CA46" s="74">
        <f t="shared" si="239"/>
        <v>0</v>
      </c>
      <c r="CB46" s="74">
        <f t="shared" si="240"/>
        <v>0</v>
      </c>
      <c r="CC46" s="74">
        <f t="shared" si="241"/>
        <v>0</v>
      </c>
      <c r="CD46" s="74">
        <f t="shared" si="242"/>
        <v>0</v>
      </c>
      <c r="CE46" s="74">
        <f t="shared" si="243"/>
        <v>0</v>
      </c>
      <c r="CF46" s="74">
        <f t="shared" si="244"/>
        <v>0</v>
      </c>
      <c r="CG46" s="74">
        <f t="shared" si="245"/>
        <v>0</v>
      </c>
      <c r="CH46" s="74">
        <f t="shared" si="246"/>
        <v>0</v>
      </c>
      <c r="CI46" s="74">
        <f t="shared" si="247"/>
        <v>0</v>
      </c>
      <c r="CJ46" s="74">
        <f t="shared" si="248"/>
        <v>0</v>
      </c>
      <c r="CK46" s="74">
        <f t="shared" si="249"/>
        <v>0</v>
      </c>
      <c r="CL46" s="74">
        <f t="shared" si="250"/>
        <v>0</v>
      </c>
      <c r="CM46" s="74">
        <f t="shared" si="251"/>
        <v>0</v>
      </c>
      <c r="CN46" s="74">
        <f t="shared" si="252"/>
        <v>0</v>
      </c>
      <c r="CO46">
        <f t="shared" si="253"/>
        <v>0</v>
      </c>
      <c r="CP46">
        <f t="shared" si="254"/>
        <v>0</v>
      </c>
      <c r="CQ46">
        <f t="shared" si="255"/>
        <v>0</v>
      </c>
      <c r="CR46">
        <f t="shared" si="256"/>
        <v>0</v>
      </c>
      <c r="CS46">
        <f t="shared" si="257"/>
        <v>0</v>
      </c>
      <c r="CT46">
        <f t="shared" si="258"/>
        <v>0</v>
      </c>
      <c r="CU46">
        <f t="shared" si="259"/>
        <v>0</v>
      </c>
      <c r="CV46">
        <f t="shared" si="260"/>
        <v>0</v>
      </c>
      <c r="CW46">
        <f t="shared" si="261"/>
        <v>0</v>
      </c>
    </row>
    <row r="47" spans="1:101" ht="18" customHeight="1" x14ac:dyDescent="0.3">
      <c r="A47" s="108" t="s">
        <v>2</v>
      </c>
      <c r="B47" s="109" t="str">
        <f t="shared" si="181"/>
        <v/>
      </c>
      <c r="C47" s="110" t="str">
        <f t="shared" si="182"/>
        <v/>
      </c>
      <c r="D47" s="111" t="s">
        <v>6</v>
      </c>
      <c r="E47" s="109" t="str">
        <f t="shared" si="183"/>
        <v/>
      </c>
      <c r="F47" s="110"/>
      <c r="G47" s="110" t="str">
        <f t="shared" si="184"/>
        <v/>
      </c>
      <c r="H47" s="110"/>
      <c r="I47" s="110"/>
      <c r="J47" s="112"/>
      <c r="K47" s="120"/>
      <c r="L47" s="114"/>
      <c r="M47" s="114"/>
      <c r="N47" s="114"/>
      <c r="O47" s="114"/>
      <c r="P47" s="114"/>
      <c r="Q47" s="114"/>
      <c r="R47" s="115">
        <f t="shared" si="185"/>
        <v>0</v>
      </c>
      <c r="S47" s="115">
        <f t="shared" si="186"/>
        <v>0</v>
      </c>
      <c r="T47" s="115">
        <f t="shared" si="187"/>
        <v>0</v>
      </c>
      <c r="U47" s="115">
        <f t="shared" si="188"/>
        <v>0</v>
      </c>
      <c r="V47" s="103" t="s">
        <v>7</v>
      </c>
      <c r="W47" s="103" t="s">
        <v>7</v>
      </c>
      <c r="X47" s="76" t="s">
        <v>7</v>
      </c>
      <c r="Y47" s="76" t="s">
        <v>7</v>
      </c>
      <c r="Z47" s="96" t="str">
        <f t="shared" si="189"/>
        <v>ROT</v>
      </c>
      <c r="AA47" s="96" t="str">
        <f t="shared" si="26"/>
        <v xml:space="preserve">ROT </v>
      </c>
      <c r="AB47" s="96" t="str">
        <f t="shared" si="27"/>
        <v xml:space="preserve">ROT </v>
      </c>
      <c r="AC47" s="78"/>
      <c r="AD47" s="74">
        <f t="shared" si="190"/>
        <v>0</v>
      </c>
      <c r="AE47" s="74">
        <f t="shared" si="191"/>
        <v>0</v>
      </c>
      <c r="AF47" s="74">
        <f t="shared" si="192"/>
        <v>0</v>
      </c>
      <c r="AG47" s="74">
        <f t="shared" si="193"/>
        <v>0</v>
      </c>
      <c r="AH47" s="74">
        <f t="shared" si="194"/>
        <v>0</v>
      </c>
      <c r="AI47" s="74">
        <f t="shared" si="195"/>
        <v>0</v>
      </c>
      <c r="AJ47" s="74">
        <f t="shared" si="196"/>
        <v>0</v>
      </c>
      <c r="AK47" s="74">
        <f t="shared" si="197"/>
        <v>0</v>
      </c>
      <c r="AL47" s="74">
        <f t="shared" si="198"/>
        <v>0</v>
      </c>
      <c r="AM47" s="74">
        <f t="shared" si="199"/>
        <v>0</v>
      </c>
      <c r="AN47" s="74">
        <f t="shared" si="200"/>
        <v>0</v>
      </c>
      <c r="AO47" s="74">
        <f t="shared" si="201"/>
        <v>0</v>
      </c>
      <c r="AP47" s="74">
        <f t="shared" si="202"/>
        <v>0</v>
      </c>
      <c r="AQ47" s="74">
        <f t="shared" si="203"/>
        <v>0</v>
      </c>
      <c r="AR47" s="74">
        <f t="shared" si="204"/>
        <v>0</v>
      </c>
      <c r="AS47" s="74">
        <f t="shared" si="205"/>
        <v>0</v>
      </c>
      <c r="AT47" s="74">
        <f t="shared" si="206"/>
        <v>0</v>
      </c>
      <c r="AU47" s="74">
        <f t="shared" si="207"/>
        <v>0</v>
      </c>
      <c r="AV47" s="74">
        <f t="shared" si="208"/>
        <v>0</v>
      </c>
      <c r="AW47" s="74">
        <f t="shared" si="209"/>
        <v>0</v>
      </c>
      <c r="AX47" s="74">
        <f t="shared" si="210"/>
        <v>0</v>
      </c>
      <c r="AY47" s="74">
        <f t="shared" si="211"/>
        <v>0</v>
      </c>
      <c r="AZ47" s="74">
        <f t="shared" si="212"/>
        <v>0</v>
      </c>
      <c r="BA47" s="74">
        <f t="shared" si="213"/>
        <v>0</v>
      </c>
      <c r="BB47" s="74">
        <f t="shared" si="214"/>
        <v>0</v>
      </c>
      <c r="BC47" s="74">
        <f t="shared" si="215"/>
        <v>0</v>
      </c>
      <c r="BD47" s="74">
        <f t="shared" si="216"/>
        <v>0</v>
      </c>
      <c r="BE47" s="74">
        <f t="shared" si="217"/>
        <v>0</v>
      </c>
      <c r="BF47" s="74">
        <f t="shared" si="218"/>
        <v>0</v>
      </c>
      <c r="BG47" s="74">
        <f t="shared" si="219"/>
        <v>0</v>
      </c>
      <c r="BH47" s="74">
        <f t="shared" si="220"/>
        <v>0</v>
      </c>
      <c r="BI47" s="74">
        <f t="shared" si="221"/>
        <v>0</v>
      </c>
      <c r="BJ47" s="74">
        <f t="shared" si="222"/>
        <v>0</v>
      </c>
      <c r="BK47" s="74">
        <f t="shared" si="223"/>
        <v>0</v>
      </c>
      <c r="BL47" s="74">
        <f t="shared" si="224"/>
        <v>0</v>
      </c>
      <c r="BM47" s="74">
        <f t="shared" si="225"/>
        <v>0</v>
      </c>
      <c r="BN47" s="74">
        <f t="shared" si="226"/>
        <v>0</v>
      </c>
      <c r="BO47" s="74">
        <f t="shared" si="227"/>
        <v>0</v>
      </c>
      <c r="BP47" s="74">
        <f t="shared" si="228"/>
        <v>0</v>
      </c>
      <c r="BQ47" s="74">
        <f t="shared" si="229"/>
        <v>0</v>
      </c>
      <c r="BR47" s="74">
        <f t="shared" si="230"/>
        <v>0</v>
      </c>
      <c r="BS47" s="74">
        <f t="shared" si="231"/>
        <v>0</v>
      </c>
      <c r="BT47" s="74">
        <f t="shared" si="232"/>
        <v>0</v>
      </c>
      <c r="BU47" s="74">
        <f t="shared" si="233"/>
        <v>0</v>
      </c>
      <c r="BV47" s="74">
        <f t="shared" si="234"/>
        <v>0</v>
      </c>
      <c r="BW47" s="74">
        <f t="shared" si="235"/>
        <v>0</v>
      </c>
      <c r="BX47" s="74">
        <f t="shared" si="236"/>
        <v>0</v>
      </c>
      <c r="BY47" s="74">
        <f t="shared" si="237"/>
        <v>0</v>
      </c>
      <c r="BZ47" s="74">
        <f t="shared" si="238"/>
        <v>0</v>
      </c>
      <c r="CA47" s="74">
        <f t="shared" si="239"/>
        <v>0</v>
      </c>
      <c r="CB47" s="74">
        <f t="shared" si="240"/>
        <v>0</v>
      </c>
      <c r="CC47" s="74">
        <f t="shared" si="241"/>
        <v>0</v>
      </c>
      <c r="CD47" s="74">
        <f t="shared" si="242"/>
        <v>0</v>
      </c>
      <c r="CE47" s="74">
        <f t="shared" si="243"/>
        <v>0</v>
      </c>
      <c r="CF47" s="74">
        <f t="shared" si="244"/>
        <v>0</v>
      </c>
      <c r="CG47" s="74">
        <f t="shared" si="245"/>
        <v>0</v>
      </c>
      <c r="CH47" s="74">
        <f t="shared" si="246"/>
        <v>0</v>
      </c>
      <c r="CI47" s="74">
        <f t="shared" si="247"/>
        <v>0</v>
      </c>
      <c r="CJ47" s="74">
        <f t="shared" si="248"/>
        <v>0</v>
      </c>
      <c r="CK47" s="74">
        <f t="shared" si="249"/>
        <v>0</v>
      </c>
      <c r="CL47" s="74">
        <f t="shared" si="250"/>
        <v>0</v>
      </c>
      <c r="CM47" s="74">
        <f t="shared" si="251"/>
        <v>0</v>
      </c>
      <c r="CN47" s="74">
        <f t="shared" si="252"/>
        <v>0</v>
      </c>
      <c r="CO47">
        <f t="shared" si="253"/>
        <v>0</v>
      </c>
      <c r="CP47">
        <f t="shared" si="254"/>
        <v>0</v>
      </c>
      <c r="CQ47">
        <f t="shared" si="255"/>
        <v>0</v>
      </c>
      <c r="CR47">
        <f t="shared" si="256"/>
        <v>0</v>
      </c>
      <c r="CS47">
        <f t="shared" si="257"/>
        <v>0</v>
      </c>
      <c r="CT47">
        <f t="shared" si="258"/>
        <v>0</v>
      </c>
      <c r="CU47">
        <f t="shared" si="259"/>
        <v>0</v>
      </c>
      <c r="CV47">
        <f t="shared" si="260"/>
        <v>0</v>
      </c>
      <c r="CW47">
        <f t="shared" si="261"/>
        <v>0</v>
      </c>
    </row>
    <row r="48" spans="1:101" ht="18" customHeight="1" x14ac:dyDescent="0.3">
      <c r="A48" s="108" t="s">
        <v>3</v>
      </c>
      <c r="B48" s="109" t="str">
        <f t="shared" si="181"/>
        <v/>
      </c>
      <c r="C48" s="110" t="str">
        <f t="shared" si="182"/>
        <v/>
      </c>
      <c r="D48" s="111" t="s">
        <v>6</v>
      </c>
      <c r="E48" s="109" t="str">
        <f t="shared" si="183"/>
        <v/>
      </c>
      <c r="F48" s="110"/>
      <c r="G48" s="110" t="str">
        <f t="shared" si="184"/>
        <v/>
      </c>
      <c r="H48" s="110"/>
      <c r="I48" s="110"/>
      <c r="J48" s="112"/>
      <c r="K48" s="121"/>
      <c r="L48" s="114"/>
      <c r="M48" s="114"/>
      <c r="N48" s="114"/>
      <c r="O48" s="114"/>
      <c r="P48" s="114"/>
      <c r="Q48" s="114"/>
      <c r="R48" s="115">
        <f t="shared" si="185"/>
        <v>0</v>
      </c>
      <c r="S48" s="115">
        <f t="shared" si="186"/>
        <v>0</v>
      </c>
      <c r="T48" s="115">
        <f t="shared" si="187"/>
        <v>0</v>
      </c>
      <c r="U48" s="115">
        <f t="shared" si="188"/>
        <v>0</v>
      </c>
      <c r="V48" s="103" t="s">
        <v>7</v>
      </c>
      <c r="W48" s="103" t="s">
        <v>7</v>
      </c>
      <c r="X48" s="76" t="s">
        <v>7</v>
      </c>
      <c r="Y48" s="76" t="s">
        <v>7</v>
      </c>
      <c r="Z48" s="96" t="str">
        <f t="shared" si="189"/>
        <v>ROT</v>
      </c>
      <c r="AA48" s="96" t="str">
        <f t="shared" si="26"/>
        <v xml:space="preserve">ROT </v>
      </c>
      <c r="AB48" s="96" t="str">
        <f t="shared" si="27"/>
        <v xml:space="preserve">ROT </v>
      </c>
      <c r="AC48" s="78"/>
      <c r="AD48" s="74">
        <f t="shared" si="190"/>
        <v>0</v>
      </c>
      <c r="AE48" s="74">
        <f t="shared" si="191"/>
        <v>0</v>
      </c>
      <c r="AF48" s="74">
        <f t="shared" si="192"/>
        <v>0</v>
      </c>
      <c r="AG48" s="74">
        <f t="shared" si="193"/>
        <v>0</v>
      </c>
      <c r="AH48" s="74">
        <f t="shared" si="194"/>
        <v>0</v>
      </c>
      <c r="AI48" s="74">
        <f t="shared" si="195"/>
        <v>0</v>
      </c>
      <c r="AJ48" s="74">
        <f t="shared" si="196"/>
        <v>0</v>
      </c>
      <c r="AK48" s="74">
        <f t="shared" si="197"/>
        <v>0</v>
      </c>
      <c r="AL48" s="74">
        <f t="shared" si="198"/>
        <v>0</v>
      </c>
      <c r="AM48" s="74">
        <f t="shared" si="199"/>
        <v>0</v>
      </c>
      <c r="AN48" s="74">
        <f t="shared" si="200"/>
        <v>0</v>
      </c>
      <c r="AO48" s="74">
        <f t="shared" si="201"/>
        <v>0</v>
      </c>
      <c r="AP48" s="74">
        <f t="shared" si="202"/>
        <v>0</v>
      </c>
      <c r="AQ48" s="74">
        <f t="shared" si="203"/>
        <v>0</v>
      </c>
      <c r="AR48" s="74">
        <f t="shared" si="204"/>
        <v>0</v>
      </c>
      <c r="AS48" s="74">
        <f t="shared" si="205"/>
        <v>0</v>
      </c>
      <c r="AT48" s="74">
        <f t="shared" si="206"/>
        <v>0</v>
      </c>
      <c r="AU48" s="74">
        <f t="shared" si="207"/>
        <v>0</v>
      </c>
      <c r="AV48" s="74">
        <f t="shared" si="208"/>
        <v>0</v>
      </c>
      <c r="AW48" s="74">
        <f t="shared" si="209"/>
        <v>0</v>
      </c>
      <c r="AX48" s="74">
        <f t="shared" si="210"/>
        <v>0</v>
      </c>
      <c r="AY48" s="74">
        <f t="shared" si="211"/>
        <v>0</v>
      </c>
      <c r="AZ48" s="74">
        <f t="shared" si="212"/>
        <v>0</v>
      </c>
      <c r="BA48" s="74">
        <f t="shared" si="213"/>
        <v>0</v>
      </c>
      <c r="BB48" s="74">
        <f t="shared" si="214"/>
        <v>0</v>
      </c>
      <c r="BC48" s="74">
        <f t="shared" si="215"/>
        <v>0</v>
      </c>
      <c r="BD48" s="74">
        <f t="shared" si="216"/>
        <v>0</v>
      </c>
      <c r="BE48" s="74">
        <f t="shared" si="217"/>
        <v>0</v>
      </c>
      <c r="BF48" s="74">
        <f t="shared" si="218"/>
        <v>0</v>
      </c>
      <c r="BG48" s="74">
        <f t="shared" si="219"/>
        <v>0</v>
      </c>
      <c r="BH48" s="74">
        <f t="shared" si="220"/>
        <v>0</v>
      </c>
      <c r="BI48" s="74">
        <f t="shared" si="221"/>
        <v>0</v>
      </c>
      <c r="BJ48" s="74">
        <f t="shared" si="222"/>
        <v>0</v>
      </c>
      <c r="BK48" s="74">
        <f t="shared" si="223"/>
        <v>0</v>
      </c>
      <c r="BL48" s="74">
        <f t="shared" si="224"/>
        <v>0</v>
      </c>
      <c r="BM48" s="74">
        <f t="shared" si="225"/>
        <v>0</v>
      </c>
      <c r="BN48" s="74">
        <f t="shared" si="226"/>
        <v>0</v>
      </c>
      <c r="BO48" s="74">
        <f t="shared" si="227"/>
        <v>0</v>
      </c>
      <c r="BP48" s="74">
        <f t="shared" si="228"/>
        <v>0</v>
      </c>
      <c r="BQ48" s="74">
        <f t="shared" si="229"/>
        <v>0</v>
      </c>
      <c r="BR48" s="74">
        <f t="shared" si="230"/>
        <v>0</v>
      </c>
      <c r="BS48" s="74">
        <f t="shared" si="231"/>
        <v>0</v>
      </c>
      <c r="BT48" s="74">
        <f t="shared" si="232"/>
        <v>0</v>
      </c>
      <c r="BU48" s="74">
        <f t="shared" si="233"/>
        <v>0</v>
      </c>
      <c r="BV48" s="74">
        <f t="shared" si="234"/>
        <v>0</v>
      </c>
      <c r="BW48" s="74">
        <f t="shared" si="235"/>
        <v>0</v>
      </c>
      <c r="BX48" s="74">
        <f t="shared" si="236"/>
        <v>0</v>
      </c>
      <c r="BY48" s="74">
        <f t="shared" si="237"/>
        <v>0</v>
      </c>
      <c r="BZ48" s="74">
        <f t="shared" si="238"/>
        <v>0</v>
      </c>
      <c r="CA48" s="74">
        <f t="shared" si="239"/>
        <v>0</v>
      </c>
      <c r="CB48" s="74">
        <f t="shared" si="240"/>
        <v>0</v>
      </c>
      <c r="CC48" s="74">
        <f t="shared" si="241"/>
        <v>0</v>
      </c>
      <c r="CD48" s="74">
        <f t="shared" si="242"/>
        <v>0</v>
      </c>
      <c r="CE48" s="74">
        <f t="shared" si="243"/>
        <v>0</v>
      </c>
      <c r="CF48" s="74">
        <f t="shared" si="244"/>
        <v>0</v>
      </c>
      <c r="CG48" s="74">
        <f t="shared" si="245"/>
        <v>0</v>
      </c>
      <c r="CH48" s="74">
        <f t="shared" si="246"/>
        <v>0</v>
      </c>
      <c r="CI48" s="74">
        <f t="shared" si="247"/>
        <v>0</v>
      </c>
      <c r="CJ48" s="74">
        <f t="shared" si="248"/>
        <v>0</v>
      </c>
      <c r="CK48" s="74">
        <f t="shared" si="249"/>
        <v>0</v>
      </c>
      <c r="CL48" s="74">
        <f t="shared" si="250"/>
        <v>0</v>
      </c>
      <c r="CM48" s="74">
        <f t="shared" si="251"/>
        <v>0</v>
      </c>
      <c r="CN48" s="74">
        <f t="shared" si="252"/>
        <v>0</v>
      </c>
      <c r="CO48">
        <f t="shared" si="253"/>
        <v>0</v>
      </c>
      <c r="CP48">
        <f t="shared" si="254"/>
        <v>0</v>
      </c>
      <c r="CQ48">
        <f t="shared" si="255"/>
        <v>0</v>
      </c>
      <c r="CR48">
        <f t="shared" si="256"/>
        <v>0</v>
      </c>
      <c r="CS48">
        <f t="shared" si="257"/>
        <v>0</v>
      </c>
      <c r="CT48">
        <f t="shared" si="258"/>
        <v>0</v>
      </c>
      <c r="CU48">
        <f t="shared" si="259"/>
        <v>0</v>
      </c>
      <c r="CV48">
        <f t="shared" si="260"/>
        <v>0</v>
      </c>
      <c r="CW48">
        <f t="shared" si="261"/>
        <v>0</v>
      </c>
    </row>
    <row r="49" spans="1:101" ht="18" customHeight="1" x14ac:dyDescent="0.3">
      <c r="A49" s="108" t="s">
        <v>4</v>
      </c>
      <c r="B49" s="109" t="str">
        <f t="shared" si="181"/>
        <v/>
      </c>
      <c r="C49" s="110" t="str">
        <f t="shared" si="182"/>
        <v/>
      </c>
      <c r="D49" s="111" t="s">
        <v>6</v>
      </c>
      <c r="E49" s="109" t="str">
        <f t="shared" si="183"/>
        <v/>
      </c>
      <c r="F49" s="110"/>
      <c r="G49" s="110" t="str">
        <f t="shared" si="184"/>
        <v/>
      </c>
      <c r="H49" s="110"/>
      <c r="I49" s="110"/>
      <c r="J49" s="112"/>
      <c r="K49" s="122"/>
      <c r="L49" s="119"/>
      <c r="M49" s="119"/>
      <c r="N49" s="119"/>
      <c r="O49" s="119"/>
      <c r="P49" s="119"/>
      <c r="Q49" s="119"/>
      <c r="R49" s="115">
        <f t="shared" si="185"/>
        <v>0</v>
      </c>
      <c r="S49" s="115">
        <f t="shared" si="186"/>
        <v>0</v>
      </c>
      <c r="T49" s="115">
        <f t="shared" si="187"/>
        <v>0</v>
      </c>
      <c r="U49" s="115">
        <f t="shared" si="188"/>
        <v>0</v>
      </c>
      <c r="V49" s="103" t="s">
        <v>7</v>
      </c>
      <c r="W49" s="103" t="s">
        <v>7</v>
      </c>
      <c r="X49" s="76" t="s">
        <v>7</v>
      </c>
      <c r="Y49" s="76" t="s">
        <v>7</v>
      </c>
      <c r="Z49" s="96" t="str">
        <f t="shared" si="189"/>
        <v>ROT</v>
      </c>
      <c r="AA49" s="96" t="str">
        <f t="shared" si="26"/>
        <v xml:space="preserve">ROT </v>
      </c>
      <c r="AB49" s="96" t="str">
        <f t="shared" si="27"/>
        <v xml:space="preserve">ROT </v>
      </c>
      <c r="AC49" s="78"/>
      <c r="AD49" s="74">
        <f t="shared" si="190"/>
        <v>0</v>
      </c>
      <c r="AE49" s="74">
        <f t="shared" si="191"/>
        <v>0</v>
      </c>
      <c r="AF49" s="74">
        <f t="shared" si="192"/>
        <v>0</v>
      </c>
      <c r="AG49" s="74">
        <f t="shared" si="193"/>
        <v>0</v>
      </c>
      <c r="AH49" s="74">
        <f t="shared" si="194"/>
        <v>0</v>
      </c>
      <c r="AI49" s="74">
        <f t="shared" si="195"/>
        <v>0</v>
      </c>
      <c r="AJ49" s="74">
        <f t="shared" si="196"/>
        <v>0</v>
      </c>
      <c r="AK49" s="74">
        <f t="shared" si="197"/>
        <v>0</v>
      </c>
      <c r="AL49" s="74">
        <f t="shared" si="198"/>
        <v>0</v>
      </c>
      <c r="AM49" s="74">
        <f t="shared" si="199"/>
        <v>0</v>
      </c>
      <c r="AN49" s="74">
        <f t="shared" si="200"/>
        <v>0</v>
      </c>
      <c r="AO49" s="74">
        <f t="shared" si="201"/>
        <v>0</v>
      </c>
      <c r="AP49" s="74">
        <f t="shared" si="202"/>
        <v>0</v>
      </c>
      <c r="AQ49" s="74">
        <f t="shared" si="203"/>
        <v>0</v>
      </c>
      <c r="AR49" s="74">
        <f t="shared" si="204"/>
        <v>0</v>
      </c>
      <c r="AS49" s="74">
        <f t="shared" si="205"/>
        <v>0</v>
      </c>
      <c r="AT49" s="74">
        <f t="shared" si="206"/>
        <v>0</v>
      </c>
      <c r="AU49" s="74">
        <f t="shared" si="207"/>
        <v>0</v>
      </c>
      <c r="AV49" s="74">
        <f t="shared" si="208"/>
        <v>0</v>
      </c>
      <c r="AW49" s="74">
        <f t="shared" si="209"/>
        <v>0</v>
      </c>
      <c r="AX49" s="74">
        <f t="shared" si="210"/>
        <v>0</v>
      </c>
      <c r="AY49" s="74">
        <f t="shared" si="211"/>
        <v>0</v>
      </c>
      <c r="AZ49" s="74">
        <f t="shared" si="212"/>
        <v>0</v>
      </c>
      <c r="BA49" s="74">
        <f t="shared" si="213"/>
        <v>0</v>
      </c>
      <c r="BB49" s="74">
        <f t="shared" si="214"/>
        <v>0</v>
      </c>
      <c r="BC49" s="74">
        <f t="shared" si="215"/>
        <v>0</v>
      </c>
      <c r="BD49" s="74">
        <f t="shared" si="216"/>
        <v>0</v>
      </c>
      <c r="BE49" s="74">
        <f t="shared" si="217"/>
        <v>0</v>
      </c>
      <c r="BF49" s="74">
        <f t="shared" si="218"/>
        <v>0</v>
      </c>
      <c r="BG49" s="74">
        <f t="shared" si="219"/>
        <v>0</v>
      </c>
      <c r="BH49" s="74">
        <f t="shared" si="220"/>
        <v>0</v>
      </c>
      <c r="BI49" s="74">
        <f t="shared" si="221"/>
        <v>0</v>
      </c>
      <c r="BJ49" s="74">
        <f t="shared" si="222"/>
        <v>0</v>
      </c>
      <c r="BK49" s="74">
        <f t="shared" si="223"/>
        <v>0</v>
      </c>
      <c r="BL49" s="74">
        <f t="shared" si="224"/>
        <v>0</v>
      </c>
      <c r="BM49" s="74">
        <f t="shared" si="225"/>
        <v>0</v>
      </c>
      <c r="BN49" s="74">
        <f t="shared" si="226"/>
        <v>0</v>
      </c>
      <c r="BO49" s="74">
        <f t="shared" si="227"/>
        <v>0</v>
      </c>
      <c r="BP49" s="74">
        <f t="shared" si="228"/>
        <v>0</v>
      </c>
      <c r="BQ49" s="74">
        <f t="shared" si="229"/>
        <v>0</v>
      </c>
      <c r="BR49" s="74">
        <f t="shared" si="230"/>
        <v>0</v>
      </c>
      <c r="BS49" s="74">
        <f t="shared" si="231"/>
        <v>0</v>
      </c>
      <c r="BT49" s="74">
        <f t="shared" si="232"/>
        <v>0</v>
      </c>
      <c r="BU49" s="74">
        <f t="shared" si="233"/>
        <v>0</v>
      </c>
      <c r="BV49" s="74">
        <f t="shared" si="234"/>
        <v>0</v>
      </c>
      <c r="BW49" s="74">
        <f t="shared" si="235"/>
        <v>0</v>
      </c>
      <c r="BX49" s="74">
        <f t="shared" si="236"/>
        <v>0</v>
      </c>
      <c r="BY49" s="74">
        <f t="shared" si="237"/>
        <v>0</v>
      </c>
      <c r="BZ49" s="74">
        <f t="shared" si="238"/>
        <v>0</v>
      </c>
      <c r="CA49" s="74">
        <f t="shared" si="239"/>
        <v>0</v>
      </c>
      <c r="CB49" s="74">
        <f t="shared" si="240"/>
        <v>0</v>
      </c>
      <c r="CC49" s="74">
        <f t="shared" si="241"/>
        <v>0</v>
      </c>
      <c r="CD49" s="74">
        <f t="shared" si="242"/>
        <v>0</v>
      </c>
      <c r="CE49" s="74">
        <f t="shared" si="243"/>
        <v>0</v>
      </c>
      <c r="CF49" s="74">
        <f t="shared" si="244"/>
        <v>0</v>
      </c>
      <c r="CG49" s="74">
        <f t="shared" si="245"/>
        <v>0</v>
      </c>
      <c r="CH49" s="74">
        <f t="shared" si="246"/>
        <v>0</v>
      </c>
      <c r="CI49" s="74">
        <f t="shared" si="247"/>
        <v>0</v>
      </c>
      <c r="CJ49" s="74">
        <f t="shared" si="248"/>
        <v>0</v>
      </c>
      <c r="CK49" s="74">
        <f t="shared" si="249"/>
        <v>0</v>
      </c>
      <c r="CL49" s="74">
        <f t="shared" si="250"/>
        <v>0</v>
      </c>
      <c r="CM49" s="74">
        <f t="shared" si="251"/>
        <v>0</v>
      </c>
      <c r="CN49" s="74">
        <f t="shared" si="252"/>
        <v>0</v>
      </c>
      <c r="CO49">
        <f t="shared" si="253"/>
        <v>0</v>
      </c>
      <c r="CP49">
        <f t="shared" si="254"/>
        <v>0</v>
      </c>
      <c r="CQ49">
        <f t="shared" si="255"/>
        <v>0</v>
      </c>
      <c r="CR49">
        <f t="shared" si="256"/>
        <v>0</v>
      </c>
      <c r="CS49">
        <f t="shared" si="257"/>
        <v>0</v>
      </c>
      <c r="CT49">
        <f t="shared" si="258"/>
        <v>0</v>
      </c>
      <c r="CU49">
        <f t="shared" si="259"/>
        <v>0</v>
      </c>
      <c r="CV49">
        <f t="shared" si="260"/>
        <v>0</v>
      </c>
      <c r="CW49">
        <f t="shared" si="261"/>
        <v>0</v>
      </c>
    </row>
    <row r="50" spans="1:101" ht="18" customHeight="1" x14ac:dyDescent="0.3">
      <c r="A50" s="108" t="s">
        <v>5</v>
      </c>
      <c r="B50" s="109" t="str">
        <f t="shared" si="181"/>
        <v/>
      </c>
      <c r="C50" s="110" t="str">
        <f t="shared" si="182"/>
        <v/>
      </c>
      <c r="D50" s="111" t="s">
        <v>6</v>
      </c>
      <c r="E50" s="109" t="str">
        <f t="shared" si="183"/>
        <v/>
      </c>
      <c r="F50" s="110"/>
      <c r="G50" s="110" t="str">
        <f t="shared" si="184"/>
        <v/>
      </c>
      <c r="H50" s="110"/>
      <c r="I50" s="110"/>
      <c r="J50" s="112"/>
      <c r="K50" s="120"/>
      <c r="L50" s="119"/>
      <c r="M50" s="119"/>
      <c r="N50" s="119"/>
      <c r="O50" s="119"/>
      <c r="P50" s="119"/>
      <c r="Q50" s="119"/>
      <c r="R50" s="115">
        <f t="shared" si="185"/>
        <v>0</v>
      </c>
      <c r="S50" s="115">
        <f t="shared" si="186"/>
        <v>0</v>
      </c>
      <c r="T50" s="115">
        <f t="shared" si="187"/>
        <v>0</v>
      </c>
      <c r="U50" s="115">
        <f t="shared" si="188"/>
        <v>0</v>
      </c>
      <c r="V50" s="103" t="s">
        <v>7</v>
      </c>
      <c r="W50" s="103" t="s">
        <v>7</v>
      </c>
      <c r="X50" s="76" t="s">
        <v>7</v>
      </c>
      <c r="Y50" s="76" t="s">
        <v>7</v>
      </c>
      <c r="Z50" s="96" t="str">
        <f t="shared" si="189"/>
        <v>ROT</v>
      </c>
      <c r="AA50" s="96" t="str">
        <f t="shared" si="26"/>
        <v xml:space="preserve">ROT </v>
      </c>
      <c r="AB50" s="96" t="str">
        <f t="shared" si="27"/>
        <v xml:space="preserve">ROT </v>
      </c>
      <c r="AC50" s="78"/>
      <c r="AD50" s="74">
        <f t="shared" si="190"/>
        <v>0</v>
      </c>
      <c r="AE50" s="74">
        <f t="shared" si="191"/>
        <v>0</v>
      </c>
      <c r="AF50" s="74">
        <f t="shared" si="192"/>
        <v>0</v>
      </c>
      <c r="AG50" s="74">
        <f t="shared" si="193"/>
        <v>0</v>
      </c>
      <c r="AH50" s="74">
        <f t="shared" si="194"/>
        <v>0</v>
      </c>
      <c r="AI50" s="74">
        <f t="shared" si="195"/>
        <v>0</v>
      </c>
      <c r="AJ50" s="74">
        <f t="shared" si="196"/>
        <v>0</v>
      </c>
      <c r="AK50" s="74">
        <f t="shared" si="197"/>
        <v>0</v>
      </c>
      <c r="AL50" s="74">
        <f t="shared" si="198"/>
        <v>0</v>
      </c>
      <c r="AM50" s="74">
        <f t="shared" si="199"/>
        <v>0</v>
      </c>
      <c r="AN50" s="74">
        <f t="shared" si="200"/>
        <v>0</v>
      </c>
      <c r="AO50" s="74">
        <f t="shared" si="201"/>
        <v>0</v>
      </c>
      <c r="AP50" s="74">
        <f t="shared" si="202"/>
        <v>0</v>
      </c>
      <c r="AQ50" s="74">
        <f t="shared" si="203"/>
        <v>0</v>
      </c>
      <c r="AR50" s="74">
        <f t="shared" si="204"/>
        <v>0</v>
      </c>
      <c r="AS50" s="74">
        <f t="shared" si="205"/>
        <v>0</v>
      </c>
      <c r="AT50" s="74">
        <f t="shared" si="206"/>
        <v>0</v>
      </c>
      <c r="AU50" s="74">
        <f t="shared" si="207"/>
        <v>0</v>
      </c>
      <c r="AV50" s="74">
        <f t="shared" si="208"/>
        <v>0</v>
      </c>
      <c r="AW50" s="74">
        <f t="shared" si="209"/>
        <v>0</v>
      </c>
      <c r="AX50" s="74">
        <f t="shared" si="210"/>
        <v>0</v>
      </c>
      <c r="AY50" s="74">
        <f t="shared" si="211"/>
        <v>0</v>
      </c>
      <c r="AZ50" s="74">
        <f t="shared" si="212"/>
        <v>0</v>
      </c>
      <c r="BA50" s="74">
        <f t="shared" si="213"/>
        <v>0</v>
      </c>
      <c r="BB50" s="74">
        <f t="shared" si="214"/>
        <v>0</v>
      </c>
      <c r="BC50" s="74">
        <f t="shared" si="215"/>
        <v>0</v>
      </c>
      <c r="BD50" s="74">
        <f t="shared" si="216"/>
        <v>0</v>
      </c>
      <c r="BE50" s="74">
        <f t="shared" si="217"/>
        <v>0</v>
      </c>
      <c r="BF50" s="74">
        <f t="shared" si="218"/>
        <v>0</v>
      </c>
      <c r="BG50" s="74">
        <f t="shared" si="219"/>
        <v>0</v>
      </c>
      <c r="BH50" s="74">
        <f t="shared" si="220"/>
        <v>0</v>
      </c>
      <c r="BI50" s="74">
        <f t="shared" si="221"/>
        <v>0</v>
      </c>
      <c r="BJ50" s="74">
        <f t="shared" si="222"/>
        <v>0</v>
      </c>
      <c r="BK50" s="74">
        <f t="shared" si="223"/>
        <v>0</v>
      </c>
      <c r="BL50" s="74">
        <f t="shared" si="224"/>
        <v>0</v>
      </c>
      <c r="BM50" s="74">
        <f t="shared" si="225"/>
        <v>0</v>
      </c>
      <c r="BN50" s="74">
        <f t="shared" si="226"/>
        <v>0</v>
      </c>
      <c r="BO50" s="74">
        <f t="shared" si="227"/>
        <v>0</v>
      </c>
      <c r="BP50" s="74">
        <f t="shared" si="228"/>
        <v>0</v>
      </c>
      <c r="BQ50" s="74">
        <f t="shared" si="229"/>
        <v>0</v>
      </c>
      <c r="BR50" s="74">
        <f t="shared" si="230"/>
        <v>0</v>
      </c>
      <c r="BS50" s="74">
        <f t="shared" si="231"/>
        <v>0</v>
      </c>
      <c r="BT50" s="74">
        <f t="shared" si="232"/>
        <v>0</v>
      </c>
      <c r="BU50" s="74">
        <f t="shared" si="233"/>
        <v>0</v>
      </c>
      <c r="BV50" s="74">
        <f t="shared" si="234"/>
        <v>0</v>
      </c>
      <c r="BW50" s="74">
        <f t="shared" si="235"/>
        <v>0</v>
      </c>
      <c r="BX50" s="74">
        <f t="shared" si="236"/>
        <v>0</v>
      </c>
      <c r="BY50" s="74">
        <f t="shared" si="237"/>
        <v>0</v>
      </c>
      <c r="BZ50" s="74">
        <f t="shared" si="238"/>
        <v>0</v>
      </c>
      <c r="CA50" s="74">
        <f t="shared" si="239"/>
        <v>0</v>
      </c>
      <c r="CB50" s="74">
        <f t="shared" si="240"/>
        <v>0</v>
      </c>
      <c r="CC50" s="74">
        <f t="shared" si="241"/>
        <v>0</v>
      </c>
      <c r="CD50" s="74">
        <f t="shared" si="242"/>
        <v>0</v>
      </c>
      <c r="CE50" s="74">
        <f t="shared" si="243"/>
        <v>0</v>
      </c>
      <c r="CF50" s="74">
        <f t="shared" si="244"/>
        <v>0</v>
      </c>
      <c r="CG50" s="74">
        <f t="shared" si="245"/>
        <v>0</v>
      </c>
      <c r="CH50" s="74">
        <f t="shared" si="246"/>
        <v>0</v>
      </c>
      <c r="CI50" s="74">
        <f t="shared" si="247"/>
        <v>0</v>
      </c>
      <c r="CJ50" s="74">
        <f t="shared" si="248"/>
        <v>0</v>
      </c>
      <c r="CK50" s="74">
        <f t="shared" si="249"/>
        <v>0</v>
      </c>
      <c r="CL50" s="74">
        <f t="shared" si="250"/>
        <v>0</v>
      </c>
      <c r="CM50" s="74">
        <f t="shared" si="251"/>
        <v>0</v>
      </c>
      <c r="CN50" s="74">
        <f t="shared" si="252"/>
        <v>0</v>
      </c>
      <c r="CO50">
        <f t="shared" si="253"/>
        <v>0</v>
      </c>
      <c r="CP50">
        <f t="shared" si="254"/>
        <v>0</v>
      </c>
      <c r="CQ50">
        <f t="shared" si="255"/>
        <v>0</v>
      </c>
      <c r="CR50">
        <f t="shared" si="256"/>
        <v>0</v>
      </c>
      <c r="CS50">
        <f t="shared" si="257"/>
        <v>0</v>
      </c>
      <c r="CT50">
        <f t="shared" si="258"/>
        <v>0</v>
      </c>
      <c r="CU50">
        <f t="shared" si="259"/>
        <v>0</v>
      </c>
      <c r="CV50">
        <f t="shared" si="260"/>
        <v>0</v>
      </c>
      <c r="CW50">
        <f t="shared" si="261"/>
        <v>0</v>
      </c>
    </row>
    <row r="51" spans="1:101" ht="15.9" customHeight="1" x14ac:dyDescent="0.3">
      <c r="A51" s="2"/>
      <c r="B51" s="100"/>
      <c r="C51" s="100"/>
      <c r="D51" s="102"/>
      <c r="E51" s="102"/>
      <c r="F51" s="102"/>
      <c r="G51" s="102"/>
      <c r="H51" s="102"/>
      <c r="I51" s="102"/>
      <c r="J51" s="102"/>
      <c r="L51" s="2"/>
      <c r="M51" s="2"/>
      <c r="N51" s="2"/>
      <c r="O51" s="2"/>
      <c r="P51" s="2"/>
      <c r="Q51" s="2"/>
      <c r="R51" s="2"/>
      <c r="S51" s="2"/>
      <c r="T51" s="2"/>
      <c r="U51" s="2"/>
      <c r="V51" s="95"/>
      <c r="W51" s="95"/>
      <c r="X51" s="95"/>
      <c r="Y51" s="95"/>
      <c r="Z51" s="96"/>
      <c r="AA51" s="96" t="str">
        <f t="shared" si="26"/>
        <v/>
      </c>
      <c r="AB51" s="96" t="str">
        <f t="shared" si="27"/>
        <v/>
      </c>
      <c r="AC51" s="78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</row>
    <row r="52" spans="1:101" ht="15.9" customHeight="1" x14ac:dyDescent="0.3">
      <c r="A52" s="2"/>
      <c r="B52" s="100"/>
      <c r="C52" s="100"/>
      <c r="D52" s="102"/>
      <c r="E52" s="102"/>
      <c r="F52" s="102"/>
      <c r="G52" s="102"/>
      <c r="H52" s="102"/>
      <c r="I52" s="102"/>
      <c r="J52" s="102"/>
      <c r="L52" s="2"/>
      <c r="M52" s="2"/>
      <c r="N52" s="2"/>
      <c r="O52" s="2"/>
      <c r="P52" s="2"/>
      <c r="Q52" s="2"/>
      <c r="R52" s="2"/>
      <c r="S52" s="2"/>
      <c r="T52" s="2"/>
      <c r="U52" s="2"/>
      <c r="V52" s="76"/>
      <c r="W52" s="95"/>
      <c r="X52" s="95"/>
      <c r="Y52" s="95"/>
      <c r="Z52" s="96"/>
      <c r="AA52" s="96" t="str">
        <f t="shared" si="26"/>
        <v/>
      </c>
      <c r="AB52" s="96" t="str">
        <f t="shared" si="27"/>
        <v/>
      </c>
      <c r="AC52" s="78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</row>
    <row r="53" spans="1:101" ht="15.9" customHeight="1" x14ac:dyDescent="0.4">
      <c r="B53" s="102"/>
      <c r="C53" s="101"/>
      <c r="D53" s="101"/>
      <c r="E53" s="101" t="str">
        <f>TEXT($A$2+1,"TTTT, TT.MM.JJJJ")&amp;" 9:30 Uhr"</f>
        <v>Samstag, 05.08.2017 9:30 Uhr</v>
      </c>
      <c r="F53" s="101"/>
      <c r="G53" s="101"/>
      <c r="H53" s="101"/>
      <c r="I53" s="101"/>
      <c r="J53" s="101"/>
      <c r="K53" s="12"/>
      <c r="V53" s="76"/>
      <c r="W53" s="95"/>
      <c r="X53" s="95"/>
      <c r="Y53" s="95"/>
      <c r="Z53" s="96"/>
      <c r="AA53" s="96" t="str">
        <f t="shared" si="26"/>
        <v/>
      </c>
      <c r="AB53" s="96" t="str">
        <f t="shared" si="27"/>
        <v/>
      </c>
      <c r="AC53" s="78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</row>
    <row r="54" spans="1:101" ht="15.9" customHeight="1" x14ac:dyDescent="0.4">
      <c r="A54" s="2"/>
      <c r="B54" s="100"/>
      <c r="C54" s="100"/>
      <c r="D54" s="102"/>
      <c r="E54" s="102"/>
      <c r="F54" s="102"/>
      <c r="G54" s="102"/>
      <c r="H54" s="102"/>
      <c r="I54" s="102"/>
      <c r="J54" s="102"/>
      <c r="L54" s="8" t="s">
        <v>22</v>
      </c>
      <c r="M54" s="7"/>
      <c r="N54" s="8" t="s">
        <v>23</v>
      </c>
      <c r="O54" s="7"/>
      <c r="P54" s="8" t="s">
        <v>24</v>
      </c>
      <c r="Q54" s="7"/>
      <c r="R54" s="8" t="s">
        <v>19</v>
      </c>
      <c r="S54" s="8"/>
      <c r="T54" s="8" t="s">
        <v>21</v>
      </c>
      <c r="U54" s="8"/>
      <c r="V54" s="76"/>
      <c r="W54" s="95"/>
      <c r="X54" s="95"/>
      <c r="Y54" s="95"/>
      <c r="Z54" s="96"/>
      <c r="AA54" s="96" t="str">
        <f t="shared" si="26"/>
        <v/>
      </c>
      <c r="AB54" s="96" t="str">
        <f t="shared" si="27"/>
        <v/>
      </c>
      <c r="AC54" s="78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</row>
    <row r="55" spans="1:101" ht="18" customHeight="1" x14ac:dyDescent="0.3">
      <c r="A55" s="123" t="s">
        <v>0</v>
      </c>
      <c r="B55" s="109" t="str">
        <f t="shared" ref="B55:B60" si="262">VLOOKUP(AA55,$AC$2:$AD$13,2,)</f>
        <v>BEU</v>
      </c>
      <c r="C55" s="112" t="str">
        <f t="shared" ref="C55:C60" si="263">VLOOKUP(V55,$AK$2:$AL$5,2,)</f>
        <v>H-Doppel 1</v>
      </c>
      <c r="D55" s="111" t="s">
        <v>6</v>
      </c>
      <c r="E55" s="109" t="str">
        <f t="shared" ref="E55:E60" si="264">VLOOKUP(AB55,$AC$2:$AD$13,2,)</f>
        <v>BEM</v>
      </c>
      <c r="F55" s="110"/>
      <c r="G55" s="110" t="str">
        <f t="shared" ref="G55:G60" si="265">VLOOKUP(V55,$AK$2:$AL$5,2,)</f>
        <v>H-Doppel 1</v>
      </c>
      <c r="H55" s="110"/>
      <c r="I55" s="110"/>
      <c r="J55" s="112"/>
      <c r="K55" s="124"/>
      <c r="L55" s="114">
        <v>2</v>
      </c>
      <c r="M55" s="114">
        <v>6</v>
      </c>
      <c r="N55" s="114">
        <v>0</v>
      </c>
      <c r="O55" s="114">
        <v>6</v>
      </c>
      <c r="P55" s="114"/>
      <c r="Q55" s="114"/>
      <c r="R55" s="115">
        <f t="shared" ref="R55:R60" si="266">IF(L55&gt;M55,1,0)+IF(N55&gt;O55,1,0)+IF(P55&gt;Q55,1,0)</f>
        <v>0</v>
      </c>
      <c r="S55" s="115">
        <f t="shared" ref="S55:S60" si="267">IF(L55&lt;M55,1,0)+IF(N55&lt;O55,1,0)+IF(P55&lt;Q55,1,0)</f>
        <v>2</v>
      </c>
      <c r="T55" s="115">
        <f t="shared" ref="T55:T60" si="268">IF(R55&gt;S55,1,0)</f>
        <v>0</v>
      </c>
      <c r="U55" s="115">
        <f t="shared" ref="U55:U60" si="269">IF(R55&lt;S55,1,0)</f>
        <v>1</v>
      </c>
      <c r="V55" s="103">
        <v>1</v>
      </c>
      <c r="W55" s="103" t="s">
        <v>87</v>
      </c>
      <c r="X55" s="76">
        <v>3</v>
      </c>
      <c r="Y55" s="76">
        <v>2</v>
      </c>
      <c r="Z55" s="96" t="str">
        <f t="shared" ref="Z55:Z60" si="270">IF(W55="B","BLAU",IF(W55="G","GELB",IF(W55="L","LILA","ROT")))</f>
        <v>BLAU</v>
      </c>
      <c r="AA55" s="96" t="str">
        <f t="shared" si="26"/>
        <v>BLAU3</v>
      </c>
      <c r="AB55" s="96" t="str">
        <f t="shared" si="27"/>
        <v>BLAU2</v>
      </c>
      <c r="AC55" s="78"/>
      <c r="AD55" s="74">
        <f t="shared" ref="AD55:AD60" si="271">IF($AA55="ROT1",$L55+$N55+$P55,0)+IF($AB55="ROT1",$M55+$O55+$Q55,0)</f>
        <v>0</v>
      </c>
      <c r="AE55" s="74">
        <f t="shared" ref="AE55:AE60" si="272">IF($AA55="ROT1",$M55+$O55+$Q55,0)+IF($AB55="ROT1",$L55+$N55+$P55,0)</f>
        <v>0</v>
      </c>
      <c r="AF55" s="74">
        <f t="shared" ref="AF55:AF60" si="273">IF($AA55="ROT1",$R55,0)+IF($AB55="ROT1",$S55,0)</f>
        <v>0</v>
      </c>
      <c r="AG55" s="74">
        <f t="shared" ref="AG55:AG60" si="274">IF($AA55="ROT1",$S55,0)+IF($AB55="ROT1",$R55,0)</f>
        <v>0</v>
      </c>
      <c r="AH55" s="74">
        <f t="shared" ref="AH55:AH60" si="275">IF($AA55="ROT1",$T55,0)+IF($AB55="ROT1",$U55,0)</f>
        <v>0</v>
      </c>
      <c r="AI55" s="74">
        <f t="shared" ref="AI55:AI60" si="276">IF($AA55="ROT1",$U55,0)+IF($AB55="ROT1",$T55,0)</f>
        <v>0</v>
      </c>
      <c r="AJ55" s="74">
        <f t="shared" ref="AJ55:AJ60" si="277">IF($AA55="ROT2",$L55+$N55+$P55,0)+IF($AB55="ROT2",$M55+$O55+$Q55,0)</f>
        <v>0</v>
      </c>
      <c r="AK55" s="74">
        <f t="shared" ref="AK55:AK60" si="278">IF($AA55="ROT2",$M55+$O55+$Q55,0)+IF($AB55="ROT2",$L55+$N55+$P55,0)</f>
        <v>0</v>
      </c>
      <c r="AL55" s="74">
        <f t="shared" ref="AL55:AL60" si="279">IF($AA55="ROT2",$R55,0)+IF($AB55="ROT2",$S55,0)</f>
        <v>0</v>
      </c>
      <c r="AM55" s="74">
        <f t="shared" ref="AM55:AM60" si="280">IF($AA55="ROT2",$S55,0)+IF($AB55="ROT2",$R55,0)</f>
        <v>0</v>
      </c>
      <c r="AN55" s="74">
        <f t="shared" ref="AN55:AN60" si="281">IF($AA55="ROT2",$T55,0)+IF($AB55="ROT2",$U55,0)</f>
        <v>0</v>
      </c>
      <c r="AO55" s="74">
        <f t="shared" ref="AO55:AO60" si="282">IF($AA55="ROT2",$U55,0)+IF($AB55="ROT2",$T55,0)</f>
        <v>0</v>
      </c>
      <c r="AP55" s="74">
        <f t="shared" ref="AP55:AP60" si="283">IF($AA55="ROT3",$L55+$N55+$P55,0)+IF($AB55="ROT3",$M55+$O55+$Q55,0)</f>
        <v>0</v>
      </c>
      <c r="AQ55" s="74">
        <f t="shared" ref="AQ55:AQ60" si="284">IF($AA55="ROT3",$M55+$O55+$Q55,0)+IF($AB55="ROT3",$L55+$N55+$P55,0)</f>
        <v>0</v>
      </c>
      <c r="AR55" s="74">
        <f t="shared" ref="AR55:AR60" si="285">IF($AA55="ROT3",$R55,0)+IF($AB55="ROT3",$S55,0)</f>
        <v>0</v>
      </c>
      <c r="AS55" s="74">
        <f t="shared" ref="AS55:AS60" si="286">IF($AA55="ROT3",$S55,0)+IF($AB55="ROT3",$R55,0)</f>
        <v>0</v>
      </c>
      <c r="AT55" s="74">
        <f t="shared" ref="AT55:AT60" si="287">IF($AA55="ROT3",$T55,0)+IF($AB55="ROT3",$U55,0)</f>
        <v>0</v>
      </c>
      <c r="AU55" s="74">
        <f t="shared" ref="AU55:AU60" si="288">IF($AA55="ROT3",$U55,0)+IF($AB55="ROT3",$T55,0)</f>
        <v>0</v>
      </c>
      <c r="AV55" s="74">
        <f t="shared" ref="AV55:AV60" si="289">IF($AA55="LILA1",$L55+$N55+$P55,0)+IF($AB55="LILA1",$M55+$O55+$Q55,0)</f>
        <v>0</v>
      </c>
      <c r="AW55" s="74">
        <f t="shared" ref="AW55:AW60" si="290">IF($AA55="LILA1",$M55+$O55+$Q55,0)+IF($AB55="LILA1",$L55+$N55+$P55,0)</f>
        <v>0</v>
      </c>
      <c r="AX55" s="74">
        <f t="shared" ref="AX55:AX60" si="291">IF($AA55="LILA1",$R55,0)+IF($AB55="LILA1",$S55,0)</f>
        <v>0</v>
      </c>
      <c r="AY55" s="74">
        <f t="shared" ref="AY55:AY60" si="292">IF($AA55="LILA1",$S55,0)+IF($AB55="LILA1",$R55,0)</f>
        <v>0</v>
      </c>
      <c r="AZ55" s="74">
        <f t="shared" ref="AZ55:AZ60" si="293">IF($AA55="LILA1",$T55,0)+IF($AB55="LILA1",$U55,0)</f>
        <v>0</v>
      </c>
      <c r="BA55" s="74">
        <f t="shared" ref="BA55:BA60" si="294">IF($AA55="LILA1",$U55,0)+IF($AB55="LILA1",$T55,0)</f>
        <v>0</v>
      </c>
      <c r="BB55" s="74">
        <f t="shared" ref="BB55:BB60" si="295">IF($AA55="GELB1",$L55+$N55+$P55,0)+IF($AB55="GELB1",$M55+$O55+$Q55,0)</f>
        <v>0</v>
      </c>
      <c r="BC55" s="74">
        <f t="shared" ref="BC55:BC60" si="296">IF($AA55="GELB1",$M55+$O55+$Q55,0)+IF($AB55="GELB1",$L55+$N55+$P55,0)</f>
        <v>0</v>
      </c>
      <c r="BD55" s="74">
        <f t="shared" ref="BD55:BD60" si="297">IF($AA55="GELB1",$R55,0)+IF($AB55="GELB1",$S55,0)</f>
        <v>0</v>
      </c>
      <c r="BE55" s="74">
        <f t="shared" ref="BE55:BE60" si="298">IF($AA55="GELB1",$S55,0)+IF($AB55="GELB1",$R55,0)</f>
        <v>0</v>
      </c>
      <c r="BF55" s="74">
        <f t="shared" ref="BF55:BF60" si="299">IF($AA55="GELB1",$T55,0)+IF($AB55="GELB1",$U55,0)</f>
        <v>0</v>
      </c>
      <c r="BG55" s="74">
        <f t="shared" ref="BG55:BG60" si="300">IF($AA55="GELB1",$U55,0)+IF($AB55="GELB1",$T55,0)</f>
        <v>0</v>
      </c>
      <c r="BH55" s="74">
        <f t="shared" ref="BH55:BH60" si="301">IF($AA55="GELB2",$L55+$N55+$P55,0)+IF($AB55="GELB2",$M55+$O55+$Q55,0)</f>
        <v>0</v>
      </c>
      <c r="BI55" s="74">
        <f t="shared" ref="BI55:BI60" si="302">IF($AA55="GELB2",$M55+$O55+$Q55,0)+IF($AB55="GELB2",$L55+$N55+$P55,0)</f>
        <v>0</v>
      </c>
      <c r="BJ55" s="74">
        <f t="shared" ref="BJ55:BJ60" si="303">IF($AA55="GELB2",$R55,0)+IF($AB55="GELB2",$S55,0)</f>
        <v>0</v>
      </c>
      <c r="BK55" s="74">
        <f t="shared" ref="BK55:BK60" si="304">IF($AA55="GELB2",$S55,0)+IF($AB55="GELB2",$R55,0)</f>
        <v>0</v>
      </c>
      <c r="BL55" s="74">
        <f t="shared" ref="BL55:BL60" si="305">IF($AA55="GELB2",$T55,0)+IF($AB55="GELB2",$U55,0)</f>
        <v>0</v>
      </c>
      <c r="BM55" s="74">
        <f t="shared" ref="BM55:BM60" si="306">IF($AA55="GELB2",$U55,0)+IF($AB55="GELB2",$T55,0)</f>
        <v>0</v>
      </c>
      <c r="BN55" s="74">
        <f t="shared" ref="BN55:BN60" si="307">IF($AA55="GELB3",$L55+$N55+$P55,0)+IF($AB55="GELB3",$M55+$O55+$Q55,0)</f>
        <v>0</v>
      </c>
      <c r="BO55" s="74">
        <f t="shared" ref="BO55:BO60" si="308">IF($AA55="GELB3",$M55+$O55+$Q55,0)+IF($AB55="GELB3",$L55+$N55+$P55,0)</f>
        <v>0</v>
      </c>
      <c r="BP55" s="74">
        <f t="shared" ref="BP55:BP60" si="309">IF($AA55="GELB3",$R55,0)+IF($AB55="GELB3",$S55,0)</f>
        <v>0</v>
      </c>
      <c r="BQ55" s="74">
        <f t="shared" ref="BQ55:BQ60" si="310">IF($AA55="GELB3",$S55,0)+IF($AB55="GELB3",$R55,0)</f>
        <v>0</v>
      </c>
      <c r="BR55" s="74">
        <f t="shared" ref="BR55:BR60" si="311">IF($AA55="GELB3",$T55,0)+IF($AB55="GELB3",$U55,0)</f>
        <v>0</v>
      </c>
      <c r="BS55" s="74">
        <f t="shared" ref="BS55:BS60" si="312">IF($AA55="GELB3",$U55,0)+IF($AB55="GELB3",$T55,0)</f>
        <v>0</v>
      </c>
      <c r="BT55" s="74">
        <f t="shared" ref="BT55:BT60" si="313">IF($AA55="LILA3",$L55+$N55+$P55,0)+IF($AB55="LILA3",$M55+$O55+$Q55,0)</f>
        <v>0</v>
      </c>
      <c r="BU55" s="74">
        <f t="shared" ref="BU55:BU60" si="314">IF($AA55="LILA3",$M55+$O55+$Q55,0)+IF($AB55="LILA3",$L55+$N55+$P55,0)</f>
        <v>0</v>
      </c>
      <c r="BV55" s="74">
        <f t="shared" ref="BV55:BV60" si="315">IF($AA55="LILA3",$R55,0)+IF($AB55="LILA3",$S55,0)</f>
        <v>0</v>
      </c>
      <c r="BW55" s="74">
        <f t="shared" ref="BW55:BW60" si="316">IF($AA55="LILA3",$S55,0)+IF($AB55="LILA3",$R55,0)</f>
        <v>0</v>
      </c>
      <c r="BX55" s="74">
        <f t="shared" ref="BX55:BX60" si="317">IF($AA55="LILA3",$T55,0)+IF($AB55="LILA3",$U55,0)</f>
        <v>0</v>
      </c>
      <c r="BY55" s="74">
        <f t="shared" ref="BY55:BY60" si="318">IF($AA55="LILA3",$U55,0)+IF($AB55="LILA3",$T55,0)</f>
        <v>0</v>
      </c>
      <c r="BZ55" s="74">
        <f t="shared" ref="BZ55:BZ60" si="319">IF($AA55="BLAU1",$L55+$N55+$P55,0)+IF($AB55="BLAU1",$M55+$O55+$Q55,0)</f>
        <v>0</v>
      </c>
      <c r="CA55" s="74">
        <f t="shared" ref="CA55:CA60" si="320">IF($AA55="BLAU1",$M55+$O55+$Q55,0)+IF($AB55="BLAU1",$L55+$N55+$P55,0)</f>
        <v>0</v>
      </c>
      <c r="CB55" s="74">
        <f t="shared" ref="CB55:CB60" si="321">IF($AA55="BLAU1",$R55,0)+IF($AB55="BLAU1",$S55,0)</f>
        <v>0</v>
      </c>
      <c r="CC55" s="74">
        <f t="shared" ref="CC55:CC60" si="322">IF($AA55="BLAU1",$S55,0)+IF($AB55="BLAU1",$R55,0)</f>
        <v>0</v>
      </c>
      <c r="CD55" s="74">
        <f t="shared" ref="CD55:CD60" si="323">IF($AA55="BLAU1",$T55,0)+IF($AB55="BLAU1",$U55,0)</f>
        <v>0</v>
      </c>
      <c r="CE55" s="74">
        <f t="shared" ref="CE55:CE60" si="324">IF($AA55="BLAU1",$U55,0)+IF($AB55="BLAU1",$T55,0)</f>
        <v>0</v>
      </c>
      <c r="CF55" s="74">
        <f t="shared" ref="CF55:CF60" si="325">IF($AA55="BLAU2",$L55+$N55+$P55,0)+IF($AB55="BLAU2",$M55+$O55+$Q55,0)</f>
        <v>12</v>
      </c>
      <c r="CG55" s="74">
        <f t="shared" ref="CG55:CG60" si="326">IF($AA55="BLAU2",$M55+$O55+$Q55,0)+IF($AB55="BLAU2",$L55+$N55+$P55,0)</f>
        <v>2</v>
      </c>
      <c r="CH55" s="74">
        <f t="shared" ref="CH55:CH60" si="327">IF($AA55="BLAU2",$R55,0)+IF($AB55="BLAU2",$S55,0)</f>
        <v>2</v>
      </c>
      <c r="CI55" s="74">
        <f t="shared" ref="CI55:CI60" si="328">IF($AA55="BLAU2",$S55,0)+IF($AB55="BLAU2",$R55,0)</f>
        <v>0</v>
      </c>
      <c r="CJ55" s="74">
        <f t="shared" ref="CJ55:CJ60" si="329">IF($AA55="BLAU2",$T55,0)+IF($AB55="BLAU2",$U55,0)</f>
        <v>1</v>
      </c>
      <c r="CK55" s="74">
        <f t="shared" ref="CK55:CK60" si="330">IF($AA55="BLAU2",$U55,0)+IF($AB55="BLAU2",$T55,0)</f>
        <v>0</v>
      </c>
      <c r="CL55" s="74">
        <f t="shared" ref="CL55:CL60" si="331">IF($AA55="BLAU3",$L55+$N55+$P55,0)+IF($AB55="BLAU3",$M55+$O55+$Q55,0)</f>
        <v>2</v>
      </c>
      <c r="CM55" s="74">
        <f t="shared" ref="CM55:CM60" si="332">IF($AA55="BLAU3",$M55+$O55+$Q55,0)+IF($AB55="BLAU3",$L55+$N55+$P55,0)</f>
        <v>12</v>
      </c>
      <c r="CN55" s="74">
        <f t="shared" ref="CN55:CN60" si="333">IF($AA55="BLAU3",$R55,0)+IF($AB55="BLAU3",$S55,0)</f>
        <v>0</v>
      </c>
      <c r="CO55">
        <f t="shared" ref="CO55:CO60" si="334">IF($AA55="BLAU3",$S55,0)+IF($AB55="BLAU3",$R55,0)</f>
        <v>2</v>
      </c>
      <c r="CP55">
        <f t="shared" ref="CP55:CP60" si="335">IF($AA55="BLAU3",$T55,0)+IF($AB55="BLAU3",$U55,0)</f>
        <v>0</v>
      </c>
      <c r="CQ55">
        <f t="shared" ref="CQ55:CQ60" si="336">IF($AA55="BLAU3",$U55,0)+IF($AB55="BLAU3",$T55,0)</f>
        <v>1</v>
      </c>
      <c r="CR55">
        <f t="shared" ref="CR55:CR60" si="337">IF($AA55="LILA2",$L55+$N55+$P55,0)+IF($AB55="LILA2",$M55+$O55+$Q55,0)</f>
        <v>0</v>
      </c>
      <c r="CS55">
        <f t="shared" ref="CS55:CS60" si="338">IF($AA55="LILA2",$M55+$O55+$Q55,0)+IF($AB55="LILA2",$L55+$N55+$P55,0)</f>
        <v>0</v>
      </c>
      <c r="CT55">
        <f t="shared" ref="CT55:CT60" si="339">IF($AA55="LILA2",$R55,0)+IF($AB55="LILA2",$S55,0)</f>
        <v>0</v>
      </c>
      <c r="CU55">
        <f t="shared" ref="CU55:CU60" si="340">IF($AA55="LILA2",$S55,0)+IF($AB55="LILA2",$R55,0)</f>
        <v>0</v>
      </c>
      <c r="CV55">
        <f t="shared" ref="CV55:CV60" si="341">IF($AA55="LILA2",$T55,0)+IF($AB55="LILA2",$U55,0)</f>
        <v>0</v>
      </c>
      <c r="CW55">
        <f t="shared" ref="CW55:CW60" si="342">IF($AA55="LILA2",$U55,0)+IF($AB55="LILA2",$T55,0)</f>
        <v>0</v>
      </c>
    </row>
    <row r="56" spans="1:101" ht="18" customHeight="1" x14ac:dyDescent="0.3">
      <c r="A56" s="123" t="s">
        <v>1</v>
      </c>
      <c r="B56" s="109" t="str">
        <f t="shared" si="262"/>
        <v>BEU</v>
      </c>
      <c r="C56" s="112" t="str">
        <f t="shared" si="263"/>
        <v>H-Doppel 2</v>
      </c>
      <c r="D56" s="111" t="s">
        <v>6</v>
      </c>
      <c r="E56" s="109" t="str">
        <f t="shared" si="264"/>
        <v>BEM</v>
      </c>
      <c r="F56" s="110"/>
      <c r="G56" s="110" t="str">
        <f t="shared" si="265"/>
        <v>H-Doppel 2</v>
      </c>
      <c r="H56" s="110"/>
      <c r="I56" s="110"/>
      <c r="J56" s="112"/>
      <c r="K56" s="124"/>
      <c r="L56" s="114">
        <v>6</v>
      </c>
      <c r="M56" s="114">
        <v>3</v>
      </c>
      <c r="N56" s="114">
        <v>3</v>
      </c>
      <c r="O56" s="114">
        <v>6</v>
      </c>
      <c r="P56" s="114">
        <v>10</v>
      </c>
      <c r="Q56" s="114">
        <v>7</v>
      </c>
      <c r="R56" s="115">
        <f t="shared" si="266"/>
        <v>2</v>
      </c>
      <c r="S56" s="115">
        <f t="shared" si="267"/>
        <v>1</v>
      </c>
      <c r="T56" s="115">
        <f t="shared" si="268"/>
        <v>1</v>
      </c>
      <c r="U56" s="115">
        <f t="shared" si="269"/>
        <v>0</v>
      </c>
      <c r="V56" s="103">
        <v>2</v>
      </c>
      <c r="W56" s="103" t="s">
        <v>87</v>
      </c>
      <c r="X56" s="76">
        <v>3</v>
      </c>
      <c r="Y56" s="76">
        <v>2</v>
      </c>
      <c r="Z56" s="96" t="str">
        <f t="shared" si="270"/>
        <v>BLAU</v>
      </c>
      <c r="AA56" s="96" t="str">
        <f t="shared" si="26"/>
        <v>BLAU3</v>
      </c>
      <c r="AB56" s="96" t="str">
        <f t="shared" si="27"/>
        <v>BLAU2</v>
      </c>
      <c r="AC56" s="78"/>
      <c r="AD56" s="74">
        <f t="shared" si="271"/>
        <v>0</v>
      </c>
      <c r="AE56" s="74">
        <f t="shared" si="272"/>
        <v>0</v>
      </c>
      <c r="AF56" s="74">
        <f t="shared" si="273"/>
        <v>0</v>
      </c>
      <c r="AG56" s="74">
        <f t="shared" si="274"/>
        <v>0</v>
      </c>
      <c r="AH56" s="74">
        <f t="shared" si="275"/>
        <v>0</v>
      </c>
      <c r="AI56" s="74">
        <f t="shared" si="276"/>
        <v>0</v>
      </c>
      <c r="AJ56" s="74">
        <f t="shared" si="277"/>
        <v>0</v>
      </c>
      <c r="AK56" s="74">
        <f t="shared" si="278"/>
        <v>0</v>
      </c>
      <c r="AL56" s="74">
        <f t="shared" si="279"/>
        <v>0</v>
      </c>
      <c r="AM56" s="74">
        <f t="shared" si="280"/>
        <v>0</v>
      </c>
      <c r="AN56" s="74">
        <f t="shared" si="281"/>
        <v>0</v>
      </c>
      <c r="AO56" s="74">
        <f t="shared" si="282"/>
        <v>0</v>
      </c>
      <c r="AP56" s="74">
        <f t="shared" si="283"/>
        <v>0</v>
      </c>
      <c r="AQ56" s="74">
        <f t="shared" si="284"/>
        <v>0</v>
      </c>
      <c r="AR56" s="74">
        <f t="shared" si="285"/>
        <v>0</v>
      </c>
      <c r="AS56" s="74">
        <f t="shared" si="286"/>
        <v>0</v>
      </c>
      <c r="AT56" s="74">
        <f t="shared" si="287"/>
        <v>0</v>
      </c>
      <c r="AU56" s="74">
        <f t="shared" si="288"/>
        <v>0</v>
      </c>
      <c r="AV56" s="74">
        <f t="shared" si="289"/>
        <v>0</v>
      </c>
      <c r="AW56" s="74">
        <f t="shared" si="290"/>
        <v>0</v>
      </c>
      <c r="AX56" s="74">
        <f t="shared" si="291"/>
        <v>0</v>
      </c>
      <c r="AY56" s="74">
        <f t="shared" si="292"/>
        <v>0</v>
      </c>
      <c r="AZ56" s="74">
        <f t="shared" si="293"/>
        <v>0</v>
      </c>
      <c r="BA56" s="74">
        <f t="shared" si="294"/>
        <v>0</v>
      </c>
      <c r="BB56" s="74">
        <f t="shared" si="295"/>
        <v>0</v>
      </c>
      <c r="BC56" s="74">
        <f t="shared" si="296"/>
        <v>0</v>
      </c>
      <c r="BD56" s="74">
        <f t="shared" si="297"/>
        <v>0</v>
      </c>
      <c r="BE56" s="74">
        <f t="shared" si="298"/>
        <v>0</v>
      </c>
      <c r="BF56" s="74">
        <f t="shared" si="299"/>
        <v>0</v>
      </c>
      <c r="BG56" s="74">
        <f t="shared" si="300"/>
        <v>0</v>
      </c>
      <c r="BH56" s="74">
        <f t="shared" si="301"/>
        <v>0</v>
      </c>
      <c r="BI56" s="74">
        <f t="shared" si="302"/>
        <v>0</v>
      </c>
      <c r="BJ56" s="74">
        <f t="shared" si="303"/>
        <v>0</v>
      </c>
      <c r="BK56" s="74">
        <f t="shared" si="304"/>
        <v>0</v>
      </c>
      <c r="BL56" s="74">
        <f t="shared" si="305"/>
        <v>0</v>
      </c>
      <c r="BM56" s="74">
        <f t="shared" si="306"/>
        <v>0</v>
      </c>
      <c r="BN56" s="74">
        <f t="shared" si="307"/>
        <v>0</v>
      </c>
      <c r="BO56" s="74">
        <f t="shared" si="308"/>
        <v>0</v>
      </c>
      <c r="BP56" s="74">
        <f t="shared" si="309"/>
        <v>0</v>
      </c>
      <c r="BQ56" s="74">
        <f t="shared" si="310"/>
        <v>0</v>
      </c>
      <c r="BR56" s="74">
        <f t="shared" si="311"/>
        <v>0</v>
      </c>
      <c r="BS56" s="74">
        <f t="shared" si="312"/>
        <v>0</v>
      </c>
      <c r="BT56" s="74">
        <f t="shared" si="313"/>
        <v>0</v>
      </c>
      <c r="BU56" s="74">
        <f t="shared" si="314"/>
        <v>0</v>
      </c>
      <c r="BV56" s="74">
        <f t="shared" si="315"/>
        <v>0</v>
      </c>
      <c r="BW56" s="74">
        <f t="shared" si="316"/>
        <v>0</v>
      </c>
      <c r="BX56" s="74">
        <f t="shared" si="317"/>
        <v>0</v>
      </c>
      <c r="BY56" s="74">
        <f t="shared" si="318"/>
        <v>0</v>
      </c>
      <c r="BZ56" s="74">
        <f t="shared" si="319"/>
        <v>0</v>
      </c>
      <c r="CA56" s="74">
        <f t="shared" si="320"/>
        <v>0</v>
      </c>
      <c r="CB56" s="74">
        <f t="shared" si="321"/>
        <v>0</v>
      </c>
      <c r="CC56" s="74">
        <f t="shared" si="322"/>
        <v>0</v>
      </c>
      <c r="CD56" s="74">
        <f t="shared" si="323"/>
        <v>0</v>
      </c>
      <c r="CE56" s="74">
        <f t="shared" si="324"/>
        <v>0</v>
      </c>
      <c r="CF56" s="74">
        <f t="shared" si="325"/>
        <v>16</v>
      </c>
      <c r="CG56" s="74">
        <f t="shared" si="326"/>
        <v>19</v>
      </c>
      <c r="CH56" s="74">
        <f t="shared" si="327"/>
        <v>1</v>
      </c>
      <c r="CI56" s="74">
        <f t="shared" si="328"/>
        <v>2</v>
      </c>
      <c r="CJ56" s="74">
        <f t="shared" si="329"/>
        <v>0</v>
      </c>
      <c r="CK56" s="74">
        <f t="shared" si="330"/>
        <v>1</v>
      </c>
      <c r="CL56" s="74">
        <f t="shared" si="331"/>
        <v>19</v>
      </c>
      <c r="CM56" s="74">
        <f t="shared" si="332"/>
        <v>16</v>
      </c>
      <c r="CN56" s="74">
        <f t="shared" si="333"/>
        <v>2</v>
      </c>
      <c r="CO56">
        <f t="shared" si="334"/>
        <v>1</v>
      </c>
      <c r="CP56">
        <f t="shared" si="335"/>
        <v>1</v>
      </c>
      <c r="CQ56">
        <f t="shared" si="336"/>
        <v>0</v>
      </c>
      <c r="CR56">
        <f t="shared" si="337"/>
        <v>0</v>
      </c>
      <c r="CS56">
        <f t="shared" si="338"/>
        <v>0</v>
      </c>
      <c r="CT56">
        <f t="shared" si="339"/>
        <v>0</v>
      </c>
      <c r="CU56">
        <f t="shared" si="340"/>
        <v>0</v>
      </c>
      <c r="CV56">
        <f t="shared" si="341"/>
        <v>0</v>
      </c>
      <c r="CW56">
        <f t="shared" si="342"/>
        <v>0</v>
      </c>
    </row>
    <row r="57" spans="1:101" ht="18" customHeight="1" x14ac:dyDescent="0.3">
      <c r="A57" s="123" t="s">
        <v>2</v>
      </c>
      <c r="B57" s="109" t="str">
        <f t="shared" si="262"/>
        <v>BEU</v>
      </c>
      <c r="C57" s="112" t="str">
        <f t="shared" si="263"/>
        <v>D-Doppel</v>
      </c>
      <c r="D57" s="111" t="s">
        <v>6</v>
      </c>
      <c r="E57" s="109" t="str">
        <f t="shared" si="264"/>
        <v>BEM</v>
      </c>
      <c r="F57" s="110"/>
      <c r="G57" s="110" t="str">
        <f t="shared" si="265"/>
        <v>D-Doppel</v>
      </c>
      <c r="H57" s="110"/>
      <c r="I57" s="110"/>
      <c r="J57" s="112"/>
      <c r="K57" s="124"/>
      <c r="L57" s="114">
        <v>0</v>
      </c>
      <c r="M57" s="114">
        <v>6</v>
      </c>
      <c r="N57" s="114">
        <v>0</v>
      </c>
      <c r="O57" s="114">
        <v>6</v>
      </c>
      <c r="P57" s="114"/>
      <c r="Q57" s="114"/>
      <c r="R57" s="115">
        <f t="shared" si="266"/>
        <v>0</v>
      </c>
      <c r="S57" s="115">
        <f t="shared" si="267"/>
        <v>2</v>
      </c>
      <c r="T57" s="115">
        <f t="shared" si="268"/>
        <v>0</v>
      </c>
      <c r="U57" s="115">
        <f t="shared" si="269"/>
        <v>1</v>
      </c>
      <c r="V57" s="103" t="s">
        <v>82</v>
      </c>
      <c r="W57" s="103" t="s">
        <v>87</v>
      </c>
      <c r="X57" s="76">
        <v>3</v>
      </c>
      <c r="Y57" s="76">
        <v>2</v>
      </c>
      <c r="Z57" s="96" t="str">
        <f t="shared" si="270"/>
        <v>BLAU</v>
      </c>
      <c r="AA57" s="96" t="str">
        <f t="shared" ref="AA57:AA88" si="343">Z57&amp;X57</f>
        <v>BLAU3</v>
      </c>
      <c r="AB57" s="96" t="str">
        <f t="shared" ref="AB57:AB88" si="344">Z57&amp;Y57</f>
        <v>BLAU2</v>
      </c>
      <c r="AC57" s="78"/>
      <c r="AD57" s="74">
        <f t="shared" si="271"/>
        <v>0</v>
      </c>
      <c r="AE57" s="74">
        <f t="shared" si="272"/>
        <v>0</v>
      </c>
      <c r="AF57" s="74">
        <f t="shared" si="273"/>
        <v>0</v>
      </c>
      <c r="AG57" s="74">
        <f t="shared" si="274"/>
        <v>0</v>
      </c>
      <c r="AH57" s="74">
        <f t="shared" si="275"/>
        <v>0</v>
      </c>
      <c r="AI57" s="74">
        <f t="shared" si="276"/>
        <v>0</v>
      </c>
      <c r="AJ57" s="74">
        <f t="shared" si="277"/>
        <v>0</v>
      </c>
      <c r="AK57" s="74">
        <f t="shared" si="278"/>
        <v>0</v>
      </c>
      <c r="AL57" s="74">
        <f t="shared" si="279"/>
        <v>0</v>
      </c>
      <c r="AM57" s="74">
        <f t="shared" si="280"/>
        <v>0</v>
      </c>
      <c r="AN57" s="74">
        <f t="shared" si="281"/>
        <v>0</v>
      </c>
      <c r="AO57" s="74">
        <f t="shared" si="282"/>
        <v>0</v>
      </c>
      <c r="AP57" s="74">
        <f t="shared" si="283"/>
        <v>0</v>
      </c>
      <c r="AQ57" s="74">
        <f t="shared" si="284"/>
        <v>0</v>
      </c>
      <c r="AR57" s="74">
        <f t="shared" si="285"/>
        <v>0</v>
      </c>
      <c r="AS57" s="74">
        <f t="shared" si="286"/>
        <v>0</v>
      </c>
      <c r="AT57" s="74">
        <f t="shared" si="287"/>
        <v>0</v>
      </c>
      <c r="AU57" s="74">
        <f t="shared" si="288"/>
        <v>0</v>
      </c>
      <c r="AV57" s="74">
        <f t="shared" si="289"/>
        <v>0</v>
      </c>
      <c r="AW57" s="74">
        <f t="shared" si="290"/>
        <v>0</v>
      </c>
      <c r="AX57" s="74">
        <f t="shared" si="291"/>
        <v>0</v>
      </c>
      <c r="AY57" s="74">
        <f t="shared" si="292"/>
        <v>0</v>
      </c>
      <c r="AZ57" s="74">
        <f t="shared" si="293"/>
        <v>0</v>
      </c>
      <c r="BA57" s="74">
        <f t="shared" si="294"/>
        <v>0</v>
      </c>
      <c r="BB57" s="74">
        <f t="shared" si="295"/>
        <v>0</v>
      </c>
      <c r="BC57" s="74">
        <f t="shared" si="296"/>
        <v>0</v>
      </c>
      <c r="BD57" s="74">
        <f t="shared" si="297"/>
        <v>0</v>
      </c>
      <c r="BE57" s="74">
        <f t="shared" si="298"/>
        <v>0</v>
      </c>
      <c r="BF57" s="74">
        <f t="shared" si="299"/>
        <v>0</v>
      </c>
      <c r="BG57" s="74">
        <f t="shared" si="300"/>
        <v>0</v>
      </c>
      <c r="BH57" s="74">
        <f t="shared" si="301"/>
        <v>0</v>
      </c>
      <c r="BI57" s="74">
        <f t="shared" si="302"/>
        <v>0</v>
      </c>
      <c r="BJ57" s="74">
        <f t="shared" si="303"/>
        <v>0</v>
      </c>
      <c r="BK57" s="74">
        <f t="shared" si="304"/>
        <v>0</v>
      </c>
      <c r="BL57" s="74">
        <f t="shared" si="305"/>
        <v>0</v>
      </c>
      <c r="BM57" s="74">
        <f t="shared" si="306"/>
        <v>0</v>
      </c>
      <c r="BN57" s="74">
        <f t="shared" si="307"/>
        <v>0</v>
      </c>
      <c r="BO57" s="74">
        <f t="shared" si="308"/>
        <v>0</v>
      </c>
      <c r="BP57" s="74">
        <f t="shared" si="309"/>
        <v>0</v>
      </c>
      <c r="BQ57" s="74">
        <f t="shared" si="310"/>
        <v>0</v>
      </c>
      <c r="BR57" s="74">
        <f t="shared" si="311"/>
        <v>0</v>
      </c>
      <c r="BS57" s="74">
        <f t="shared" si="312"/>
        <v>0</v>
      </c>
      <c r="BT57" s="74">
        <f t="shared" si="313"/>
        <v>0</v>
      </c>
      <c r="BU57" s="74">
        <f t="shared" si="314"/>
        <v>0</v>
      </c>
      <c r="BV57" s="74">
        <f t="shared" si="315"/>
        <v>0</v>
      </c>
      <c r="BW57" s="74">
        <f t="shared" si="316"/>
        <v>0</v>
      </c>
      <c r="BX57" s="74">
        <f t="shared" si="317"/>
        <v>0</v>
      </c>
      <c r="BY57" s="74">
        <f t="shared" si="318"/>
        <v>0</v>
      </c>
      <c r="BZ57" s="74">
        <f t="shared" si="319"/>
        <v>0</v>
      </c>
      <c r="CA57" s="74">
        <f t="shared" si="320"/>
        <v>0</v>
      </c>
      <c r="CB57" s="74">
        <f t="shared" si="321"/>
        <v>0</v>
      </c>
      <c r="CC57" s="74">
        <f t="shared" si="322"/>
        <v>0</v>
      </c>
      <c r="CD57" s="74">
        <f t="shared" si="323"/>
        <v>0</v>
      </c>
      <c r="CE57" s="74">
        <f t="shared" si="324"/>
        <v>0</v>
      </c>
      <c r="CF57" s="74">
        <f t="shared" si="325"/>
        <v>12</v>
      </c>
      <c r="CG57" s="74">
        <f t="shared" si="326"/>
        <v>0</v>
      </c>
      <c r="CH57" s="74">
        <f t="shared" si="327"/>
        <v>2</v>
      </c>
      <c r="CI57" s="74">
        <f t="shared" si="328"/>
        <v>0</v>
      </c>
      <c r="CJ57" s="74">
        <f t="shared" si="329"/>
        <v>1</v>
      </c>
      <c r="CK57" s="74">
        <f t="shared" si="330"/>
        <v>0</v>
      </c>
      <c r="CL57" s="74">
        <f t="shared" si="331"/>
        <v>0</v>
      </c>
      <c r="CM57" s="74">
        <f t="shared" si="332"/>
        <v>12</v>
      </c>
      <c r="CN57" s="74">
        <f t="shared" si="333"/>
        <v>0</v>
      </c>
      <c r="CO57">
        <f t="shared" si="334"/>
        <v>2</v>
      </c>
      <c r="CP57">
        <f t="shared" si="335"/>
        <v>0</v>
      </c>
      <c r="CQ57">
        <f t="shared" si="336"/>
        <v>1</v>
      </c>
      <c r="CR57">
        <f t="shared" si="337"/>
        <v>0</v>
      </c>
      <c r="CS57">
        <f t="shared" si="338"/>
        <v>0</v>
      </c>
      <c r="CT57">
        <f t="shared" si="339"/>
        <v>0</v>
      </c>
      <c r="CU57">
        <f t="shared" si="340"/>
        <v>0</v>
      </c>
      <c r="CV57">
        <f t="shared" si="341"/>
        <v>0</v>
      </c>
      <c r="CW57">
        <f t="shared" si="342"/>
        <v>0</v>
      </c>
    </row>
    <row r="58" spans="1:101" ht="18" customHeight="1" x14ac:dyDescent="0.3">
      <c r="A58" s="123" t="s">
        <v>3</v>
      </c>
      <c r="B58" s="109" t="str">
        <f t="shared" si="262"/>
        <v>BEU</v>
      </c>
      <c r="C58" s="112" t="str">
        <f t="shared" si="263"/>
        <v>Mixed</v>
      </c>
      <c r="D58" s="111" t="s">
        <v>6</v>
      </c>
      <c r="E58" s="109" t="str">
        <f t="shared" si="264"/>
        <v>BEM</v>
      </c>
      <c r="F58" s="110"/>
      <c r="G58" s="110" t="str">
        <f t="shared" si="265"/>
        <v>Mixed</v>
      </c>
      <c r="H58" s="110"/>
      <c r="I58" s="110"/>
      <c r="J58" s="112"/>
      <c r="K58" s="125"/>
      <c r="L58" s="114">
        <v>1</v>
      </c>
      <c r="M58" s="114">
        <v>6</v>
      </c>
      <c r="N58" s="114">
        <v>1</v>
      </c>
      <c r="O58" s="114">
        <v>6</v>
      </c>
      <c r="P58" s="114"/>
      <c r="Q58" s="114"/>
      <c r="R58" s="115">
        <f t="shared" si="266"/>
        <v>0</v>
      </c>
      <c r="S58" s="115">
        <f t="shared" si="267"/>
        <v>2</v>
      </c>
      <c r="T58" s="115">
        <f t="shared" si="268"/>
        <v>0</v>
      </c>
      <c r="U58" s="115">
        <f t="shared" si="269"/>
        <v>1</v>
      </c>
      <c r="V58" s="103" t="s">
        <v>83</v>
      </c>
      <c r="W58" s="73" t="s">
        <v>87</v>
      </c>
      <c r="X58" s="76">
        <v>3</v>
      </c>
      <c r="Y58" s="76">
        <v>2</v>
      </c>
      <c r="Z58" s="96" t="str">
        <f t="shared" si="270"/>
        <v>BLAU</v>
      </c>
      <c r="AA58" s="96" t="str">
        <f t="shared" si="343"/>
        <v>BLAU3</v>
      </c>
      <c r="AB58" s="96" t="str">
        <f t="shared" si="344"/>
        <v>BLAU2</v>
      </c>
      <c r="AC58" s="78"/>
      <c r="AD58" s="74">
        <f t="shared" si="271"/>
        <v>0</v>
      </c>
      <c r="AE58" s="74">
        <f t="shared" si="272"/>
        <v>0</v>
      </c>
      <c r="AF58" s="74">
        <f t="shared" si="273"/>
        <v>0</v>
      </c>
      <c r="AG58" s="74">
        <f t="shared" si="274"/>
        <v>0</v>
      </c>
      <c r="AH58" s="74">
        <f t="shared" si="275"/>
        <v>0</v>
      </c>
      <c r="AI58" s="74">
        <f t="shared" si="276"/>
        <v>0</v>
      </c>
      <c r="AJ58" s="74">
        <f t="shared" si="277"/>
        <v>0</v>
      </c>
      <c r="AK58" s="74">
        <f t="shared" si="278"/>
        <v>0</v>
      </c>
      <c r="AL58" s="74">
        <f t="shared" si="279"/>
        <v>0</v>
      </c>
      <c r="AM58" s="74">
        <f t="shared" si="280"/>
        <v>0</v>
      </c>
      <c r="AN58" s="74">
        <f t="shared" si="281"/>
        <v>0</v>
      </c>
      <c r="AO58" s="74">
        <f t="shared" si="282"/>
        <v>0</v>
      </c>
      <c r="AP58" s="74">
        <f t="shared" si="283"/>
        <v>0</v>
      </c>
      <c r="AQ58" s="74">
        <f t="shared" si="284"/>
        <v>0</v>
      </c>
      <c r="AR58" s="74">
        <f t="shared" si="285"/>
        <v>0</v>
      </c>
      <c r="AS58" s="74">
        <f t="shared" si="286"/>
        <v>0</v>
      </c>
      <c r="AT58" s="74">
        <f t="shared" si="287"/>
        <v>0</v>
      </c>
      <c r="AU58" s="74">
        <f t="shared" si="288"/>
        <v>0</v>
      </c>
      <c r="AV58" s="74">
        <f t="shared" si="289"/>
        <v>0</v>
      </c>
      <c r="AW58" s="74">
        <f t="shared" si="290"/>
        <v>0</v>
      </c>
      <c r="AX58" s="74">
        <f t="shared" si="291"/>
        <v>0</v>
      </c>
      <c r="AY58" s="74">
        <f t="shared" si="292"/>
        <v>0</v>
      </c>
      <c r="AZ58" s="74">
        <f t="shared" si="293"/>
        <v>0</v>
      </c>
      <c r="BA58" s="74">
        <f t="shared" si="294"/>
        <v>0</v>
      </c>
      <c r="BB58" s="74">
        <f t="shared" si="295"/>
        <v>0</v>
      </c>
      <c r="BC58" s="74">
        <f t="shared" si="296"/>
        <v>0</v>
      </c>
      <c r="BD58" s="74">
        <f t="shared" si="297"/>
        <v>0</v>
      </c>
      <c r="BE58" s="74">
        <f t="shared" si="298"/>
        <v>0</v>
      </c>
      <c r="BF58" s="74">
        <f t="shared" si="299"/>
        <v>0</v>
      </c>
      <c r="BG58" s="74">
        <f t="shared" si="300"/>
        <v>0</v>
      </c>
      <c r="BH58" s="74">
        <f t="shared" si="301"/>
        <v>0</v>
      </c>
      <c r="BI58" s="74">
        <f t="shared" si="302"/>
        <v>0</v>
      </c>
      <c r="BJ58" s="74">
        <f t="shared" si="303"/>
        <v>0</v>
      </c>
      <c r="BK58" s="74">
        <f t="shared" si="304"/>
        <v>0</v>
      </c>
      <c r="BL58" s="74">
        <f t="shared" si="305"/>
        <v>0</v>
      </c>
      <c r="BM58" s="74">
        <f t="shared" si="306"/>
        <v>0</v>
      </c>
      <c r="BN58" s="74">
        <f t="shared" si="307"/>
        <v>0</v>
      </c>
      <c r="BO58" s="74">
        <f t="shared" si="308"/>
        <v>0</v>
      </c>
      <c r="BP58" s="74">
        <f t="shared" si="309"/>
        <v>0</v>
      </c>
      <c r="BQ58" s="74">
        <f t="shared" si="310"/>
        <v>0</v>
      </c>
      <c r="BR58" s="74">
        <f t="shared" si="311"/>
        <v>0</v>
      </c>
      <c r="BS58" s="74">
        <f t="shared" si="312"/>
        <v>0</v>
      </c>
      <c r="BT58" s="74">
        <f t="shared" si="313"/>
        <v>0</v>
      </c>
      <c r="BU58" s="74">
        <f t="shared" si="314"/>
        <v>0</v>
      </c>
      <c r="BV58" s="74">
        <f t="shared" si="315"/>
        <v>0</v>
      </c>
      <c r="BW58" s="74">
        <f t="shared" si="316"/>
        <v>0</v>
      </c>
      <c r="BX58" s="74">
        <f t="shared" si="317"/>
        <v>0</v>
      </c>
      <c r="BY58" s="74">
        <f t="shared" si="318"/>
        <v>0</v>
      </c>
      <c r="BZ58" s="74">
        <f t="shared" si="319"/>
        <v>0</v>
      </c>
      <c r="CA58" s="74">
        <f t="shared" si="320"/>
        <v>0</v>
      </c>
      <c r="CB58" s="74">
        <f t="shared" si="321"/>
        <v>0</v>
      </c>
      <c r="CC58" s="74">
        <f t="shared" si="322"/>
        <v>0</v>
      </c>
      <c r="CD58" s="74">
        <f t="shared" si="323"/>
        <v>0</v>
      </c>
      <c r="CE58" s="74">
        <f t="shared" si="324"/>
        <v>0</v>
      </c>
      <c r="CF58" s="74">
        <f t="shared" si="325"/>
        <v>12</v>
      </c>
      <c r="CG58" s="74">
        <f t="shared" si="326"/>
        <v>2</v>
      </c>
      <c r="CH58" s="74">
        <f t="shared" si="327"/>
        <v>2</v>
      </c>
      <c r="CI58" s="74">
        <f t="shared" si="328"/>
        <v>0</v>
      </c>
      <c r="CJ58" s="74">
        <f t="shared" si="329"/>
        <v>1</v>
      </c>
      <c r="CK58" s="74">
        <f t="shared" si="330"/>
        <v>0</v>
      </c>
      <c r="CL58" s="74">
        <f t="shared" si="331"/>
        <v>2</v>
      </c>
      <c r="CM58" s="74">
        <f t="shared" si="332"/>
        <v>12</v>
      </c>
      <c r="CN58" s="74">
        <f t="shared" si="333"/>
        <v>0</v>
      </c>
      <c r="CO58">
        <f t="shared" si="334"/>
        <v>2</v>
      </c>
      <c r="CP58">
        <f t="shared" si="335"/>
        <v>0</v>
      </c>
      <c r="CQ58">
        <f t="shared" si="336"/>
        <v>1</v>
      </c>
      <c r="CR58">
        <f t="shared" si="337"/>
        <v>0</v>
      </c>
      <c r="CS58">
        <f t="shared" si="338"/>
        <v>0</v>
      </c>
      <c r="CT58">
        <f t="shared" si="339"/>
        <v>0</v>
      </c>
      <c r="CU58">
        <f t="shared" si="340"/>
        <v>0</v>
      </c>
      <c r="CV58">
        <f t="shared" si="341"/>
        <v>0</v>
      </c>
      <c r="CW58">
        <f t="shared" si="342"/>
        <v>0</v>
      </c>
    </row>
    <row r="59" spans="1:101" ht="18" customHeight="1" x14ac:dyDescent="0.3">
      <c r="A59" s="123" t="s">
        <v>4</v>
      </c>
      <c r="B59" s="109" t="str">
        <f t="shared" si="262"/>
        <v>FRI</v>
      </c>
      <c r="C59" s="110" t="str">
        <f t="shared" si="263"/>
        <v>H-Doppel 1</v>
      </c>
      <c r="D59" s="111" t="s">
        <v>6</v>
      </c>
      <c r="E59" s="109" t="str">
        <f t="shared" si="264"/>
        <v>WER</v>
      </c>
      <c r="F59" s="110"/>
      <c r="G59" s="110" t="str">
        <f t="shared" si="265"/>
        <v>H-Doppel 1</v>
      </c>
      <c r="H59" s="110"/>
      <c r="I59" s="110"/>
      <c r="J59" s="112"/>
      <c r="K59" s="125"/>
      <c r="L59" s="119">
        <v>6</v>
      </c>
      <c r="M59" s="119">
        <v>2</v>
      </c>
      <c r="N59" s="119">
        <v>6</v>
      </c>
      <c r="O59" s="119">
        <v>4</v>
      </c>
      <c r="P59" s="119"/>
      <c r="Q59" s="119"/>
      <c r="R59" s="115">
        <f t="shared" si="266"/>
        <v>2</v>
      </c>
      <c r="S59" s="115">
        <f t="shared" si="267"/>
        <v>0</v>
      </c>
      <c r="T59" s="115">
        <f t="shared" si="268"/>
        <v>1</v>
      </c>
      <c r="U59" s="115">
        <f t="shared" si="269"/>
        <v>0</v>
      </c>
      <c r="V59" s="103">
        <v>1</v>
      </c>
      <c r="W59" s="73" t="s">
        <v>89</v>
      </c>
      <c r="X59" s="76">
        <v>1</v>
      </c>
      <c r="Y59" s="76">
        <v>3</v>
      </c>
      <c r="Z59" s="96" t="str">
        <f t="shared" si="270"/>
        <v>GELB</v>
      </c>
      <c r="AA59" s="96" t="str">
        <f t="shared" si="343"/>
        <v>GELB1</v>
      </c>
      <c r="AB59" s="96" t="str">
        <f t="shared" si="344"/>
        <v>GELB3</v>
      </c>
      <c r="AC59" s="78"/>
      <c r="AD59" s="74">
        <f t="shared" si="271"/>
        <v>0</v>
      </c>
      <c r="AE59" s="74">
        <f t="shared" si="272"/>
        <v>0</v>
      </c>
      <c r="AF59" s="74">
        <f t="shared" si="273"/>
        <v>0</v>
      </c>
      <c r="AG59" s="74">
        <f t="shared" si="274"/>
        <v>0</v>
      </c>
      <c r="AH59" s="74">
        <f t="shared" si="275"/>
        <v>0</v>
      </c>
      <c r="AI59" s="74">
        <f t="shared" si="276"/>
        <v>0</v>
      </c>
      <c r="AJ59" s="74">
        <f t="shared" si="277"/>
        <v>0</v>
      </c>
      <c r="AK59" s="74">
        <f t="shared" si="278"/>
        <v>0</v>
      </c>
      <c r="AL59" s="74">
        <f t="shared" si="279"/>
        <v>0</v>
      </c>
      <c r="AM59" s="74">
        <f t="shared" si="280"/>
        <v>0</v>
      </c>
      <c r="AN59" s="74">
        <f t="shared" si="281"/>
        <v>0</v>
      </c>
      <c r="AO59" s="74">
        <f t="shared" si="282"/>
        <v>0</v>
      </c>
      <c r="AP59" s="74">
        <f t="shared" si="283"/>
        <v>0</v>
      </c>
      <c r="AQ59" s="74">
        <f t="shared" si="284"/>
        <v>0</v>
      </c>
      <c r="AR59" s="74">
        <f t="shared" si="285"/>
        <v>0</v>
      </c>
      <c r="AS59" s="74">
        <f t="shared" si="286"/>
        <v>0</v>
      </c>
      <c r="AT59" s="74">
        <f t="shared" si="287"/>
        <v>0</v>
      </c>
      <c r="AU59" s="74">
        <f t="shared" si="288"/>
        <v>0</v>
      </c>
      <c r="AV59" s="74">
        <f t="shared" si="289"/>
        <v>0</v>
      </c>
      <c r="AW59" s="74">
        <f t="shared" si="290"/>
        <v>0</v>
      </c>
      <c r="AX59" s="74">
        <f t="shared" si="291"/>
        <v>0</v>
      </c>
      <c r="AY59" s="74">
        <f t="shared" si="292"/>
        <v>0</v>
      </c>
      <c r="AZ59" s="74">
        <f t="shared" si="293"/>
        <v>0</v>
      </c>
      <c r="BA59" s="74">
        <f t="shared" si="294"/>
        <v>0</v>
      </c>
      <c r="BB59" s="74">
        <f t="shared" si="295"/>
        <v>12</v>
      </c>
      <c r="BC59" s="74">
        <f t="shared" si="296"/>
        <v>6</v>
      </c>
      <c r="BD59" s="74">
        <f t="shared" si="297"/>
        <v>2</v>
      </c>
      <c r="BE59" s="74">
        <f t="shared" si="298"/>
        <v>0</v>
      </c>
      <c r="BF59" s="74">
        <f t="shared" si="299"/>
        <v>1</v>
      </c>
      <c r="BG59" s="74">
        <f t="shared" si="300"/>
        <v>0</v>
      </c>
      <c r="BH59" s="74">
        <f t="shared" si="301"/>
        <v>0</v>
      </c>
      <c r="BI59" s="74">
        <f t="shared" si="302"/>
        <v>0</v>
      </c>
      <c r="BJ59" s="74">
        <f t="shared" si="303"/>
        <v>0</v>
      </c>
      <c r="BK59" s="74">
        <f t="shared" si="304"/>
        <v>0</v>
      </c>
      <c r="BL59" s="74">
        <f t="shared" si="305"/>
        <v>0</v>
      </c>
      <c r="BM59" s="74">
        <f t="shared" si="306"/>
        <v>0</v>
      </c>
      <c r="BN59" s="74">
        <f t="shared" si="307"/>
        <v>6</v>
      </c>
      <c r="BO59" s="74">
        <f t="shared" si="308"/>
        <v>12</v>
      </c>
      <c r="BP59" s="74">
        <f t="shared" si="309"/>
        <v>0</v>
      </c>
      <c r="BQ59" s="74">
        <f t="shared" si="310"/>
        <v>2</v>
      </c>
      <c r="BR59" s="74">
        <f t="shared" si="311"/>
        <v>0</v>
      </c>
      <c r="BS59" s="74">
        <f t="shared" si="312"/>
        <v>1</v>
      </c>
      <c r="BT59" s="74">
        <f t="shared" si="313"/>
        <v>0</v>
      </c>
      <c r="BU59" s="74">
        <f t="shared" si="314"/>
        <v>0</v>
      </c>
      <c r="BV59" s="74">
        <f t="shared" si="315"/>
        <v>0</v>
      </c>
      <c r="BW59" s="74">
        <f t="shared" si="316"/>
        <v>0</v>
      </c>
      <c r="BX59" s="74">
        <f t="shared" si="317"/>
        <v>0</v>
      </c>
      <c r="BY59" s="74">
        <f t="shared" si="318"/>
        <v>0</v>
      </c>
      <c r="BZ59" s="74">
        <f t="shared" si="319"/>
        <v>0</v>
      </c>
      <c r="CA59" s="74">
        <f t="shared" si="320"/>
        <v>0</v>
      </c>
      <c r="CB59" s="74">
        <f t="shared" si="321"/>
        <v>0</v>
      </c>
      <c r="CC59" s="74">
        <f t="shared" si="322"/>
        <v>0</v>
      </c>
      <c r="CD59" s="74">
        <f t="shared" si="323"/>
        <v>0</v>
      </c>
      <c r="CE59" s="74">
        <f t="shared" si="324"/>
        <v>0</v>
      </c>
      <c r="CF59" s="74">
        <f t="shared" si="325"/>
        <v>0</v>
      </c>
      <c r="CG59" s="74">
        <f t="shared" si="326"/>
        <v>0</v>
      </c>
      <c r="CH59" s="74">
        <f t="shared" si="327"/>
        <v>0</v>
      </c>
      <c r="CI59" s="74">
        <f t="shared" si="328"/>
        <v>0</v>
      </c>
      <c r="CJ59" s="74">
        <f t="shared" si="329"/>
        <v>0</v>
      </c>
      <c r="CK59" s="74">
        <f t="shared" si="330"/>
        <v>0</v>
      </c>
      <c r="CL59" s="74">
        <f t="shared" si="331"/>
        <v>0</v>
      </c>
      <c r="CM59" s="74">
        <f t="shared" si="332"/>
        <v>0</v>
      </c>
      <c r="CN59" s="74">
        <f t="shared" si="333"/>
        <v>0</v>
      </c>
      <c r="CO59">
        <f t="shared" si="334"/>
        <v>0</v>
      </c>
      <c r="CP59">
        <f t="shared" si="335"/>
        <v>0</v>
      </c>
      <c r="CQ59">
        <f t="shared" si="336"/>
        <v>0</v>
      </c>
      <c r="CR59">
        <f t="shared" si="337"/>
        <v>0</v>
      </c>
      <c r="CS59">
        <f t="shared" si="338"/>
        <v>0</v>
      </c>
      <c r="CT59">
        <f t="shared" si="339"/>
        <v>0</v>
      </c>
      <c r="CU59">
        <f t="shared" si="340"/>
        <v>0</v>
      </c>
      <c r="CV59">
        <f t="shared" si="341"/>
        <v>0</v>
      </c>
      <c r="CW59">
        <f t="shared" si="342"/>
        <v>0</v>
      </c>
    </row>
    <row r="60" spans="1:101" ht="18" customHeight="1" x14ac:dyDescent="0.3">
      <c r="A60" s="123" t="s">
        <v>5</v>
      </c>
      <c r="B60" s="109" t="str">
        <f t="shared" si="262"/>
        <v>FRI</v>
      </c>
      <c r="C60" s="110" t="str">
        <f t="shared" si="263"/>
        <v>H-Doppel 2</v>
      </c>
      <c r="D60" s="111" t="s">
        <v>6</v>
      </c>
      <c r="E60" s="109" t="str">
        <f t="shared" si="264"/>
        <v>WER</v>
      </c>
      <c r="F60" s="110"/>
      <c r="G60" s="110" t="str">
        <f t="shared" si="265"/>
        <v>H-Doppel 2</v>
      </c>
      <c r="H60" s="110"/>
      <c r="I60" s="110"/>
      <c r="J60" s="112"/>
      <c r="K60" s="125"/>
      <c r="L60" s="119">
        <v>6</v>
      </c>
      <c r="M60" s="119">
        <v>0</v>
      </c>
      <c r="N60" s="119">
        <v>6</v>
      </c>
      <c r="O60" s="119">
        <v>0</v>
      </c>
      <c r="P60" s="119"/>
      <c r="Q60" s="119"/>
      <c r="R60" s="115">
        <f t="shared" si="266"/>
        <v>2</v>
      </c>
      <c r="S60" s="115">
        <f t="shared" si="267"/>
        <v>0</v>
      </c>
      <c r="T60" s="115">
        <f t="shared" si="268"/>
        <v>1</v>
      </c>
      <c r="U60" s="115">
        <f t="shared" si="269"/>
        <v>0</v>
      </c>
      <c r="V60" s="103">
        <v>2</v>
      </c>
      <c r="W60" s="73" t="s">
        <v>89</v>
      </c>
      <c r="X60" s="76">
        <v>1</v>
      </c>
      <c r="Y60" s="76">
        <v>3</v>
      </c>
      <c r="Z60" s="96" t="str">
        <f t="shared" si="270"/>
        <v>GELB</v>
      </c>
      <c r="AA60" s="96" t="str">
        <f t="shared" si="343"/>
        <v>GELB1</v>
      </c>
      <c r="AB60" s="96" t="str">
        <f t="shared" si="344"/>
        <v>GELB3</v>
      </c>
      <c r="AC60" s="78"/>
      <c r="AD60" s="74">
        <f t="shared" si="271"/>
        <v>0</v>
      </c>
      <c r="AE60" s="74">
        <f t="shared" si="272"/>
        <v>0</v>
      </c>
      <c r="AF60" s="74">
        <f t="shared" si="273"/>
        <v>0</v>
      </c>
      <c r="AG60" s="74">
        <f t="shared" si="274"/>
        <v>0</v>
      </c>
      <c r="AH60" s="74">
        <f t="shared" si="275"/>
        <v>0</v>
      </c>
      <c r="AI60" s="74">
        <f t="shared" si="276"/>
        <v>0</v>
      </c>
      <c r="AJ60" s="74">
        <f t="shared" si="277"/>
        <v>0</v>
      </c>
      <c r="AK60" s="74">
        <f t="shared" si="278"/>
        <v>0</v>
      </c>
      <c r="AL60" s="74">
        <f t="shared" si="279"/>
        <v>0</v>
      </c>
      <c r="AM60" s="74">
        <f t="shared" si="280"/>
        <v>0</v>
      </c>
      <c r="AN60" s="74">
        <f t="shared" si="281"/>
        <v>0</v>
      </c>
      <c r="AO60" s="74">
        <f t="shared" si="282"/>
        <v>0</v>
      </c>
      <c r="AP60" s="74">
        <f t="shared" si="283"/>
        <v>0</v>
      </c>
      <c r="AQ60" s="74">
        <f t="shared" si="284"/>
        <v>0</v>
      </c>
      <c r="AR60" s="74">
        <f t="shared" si="285"/>
        <v>0</v>
      </c>
      <c r="AS60" s="74">
        <f t="shared" si="286"/>
        <v>0</v>
      </c>
      <c r="AT60" s="74">
        <f t="shared" si="287"/>
        <v>0</v>
      </c>
      <c r="AU60" s="74">
        <f t="shared" si="288"/>
        <v>0</v>
      </c>
      <c r="AV60" s="74">
        <f t="shared" si="289"/>
        <v>0</v>
      </c>
      <c r="AW60" s="74">
        <f t="shared" si="290"/>
        <v>0</v>
      </c>
      <c r="AX60" s="74">
        <f t="shared" si="291"/>
        <v>0</v>
      </c>
      <c r="AY60" s="74">
        <f t="shared" si="292"/>
        <v>0</v>
      </c>
      <c r="AZ60" s="74">
        <f t="shared" si="293"/>
        <v>0</v>
      </c>
      <c r="BA60" s="74">
        <f t="shared" si="294"/>
        <v>0</v>
      </c>
      <c r="BB60" s="74">
        <f t="shared" si="295"/>
        <v>12</v>
      </c>
      <c r="BC60" s="74">
        <f t="shared" si="296"/>
        <v>0</v>
      </c>
      <c r="BD60" s="74">
        <f t="shared" si="297"/>
        <v>2</v>
      </c>
      <c r="BE60" s="74">
        <f t="shared" si="298"/>
        <v>0</v>
      </c>
      <c r="BF60" s="74">
        <f t="shared" si="299"/>
        <v>1</v>
      </c>
      <c r="BG60" s="74">
        <f t="shared" si="300"/>
        <v>0</v>
      </c>
      <c r="BH60" s="74">
        <f t="shared" si="301"/>
        <v>0</v>
      </c>
      <c r="BI60" s="74">
        <f t="shared" si="302"/>
        <v>0</v>
      </c>
      <c r="BJ60" s="74">
        <f t="shared" si="303"/>
        <v>0</v>
      </c>
      <c r="BK60" s="74">
        <f t="shared" si="304"/>
        <v>0</v>
      </c>
      <c r="BL60" s="74">
        <f t="shared" si="305"/>
        <v>0</v>
      </c>
      <c r="BM60" s="74">
        <f t="shared" si="306"/>
        <v>0</v>
      </c>
      <c r="BN60" s="74">
        <f t="shared" si="307"/>
        <v>0</v>
      </c>
      <c r="BO60" s="74">
        <f t="shared" si="308"/>
        <v>12</v>
      </c>
      <c r="BP60" s="74">
        <f t="shared" si="309"/>
        <v>0</v>
      </c>
      <c r="BQ60" s="74">
        <f t="shared" si="310"/>
        <v>2</v>
      </c>
      <c r="BR60" s="74">
        <f t="shared" si="311"/>
        <v>0</v>
      </c>
      <c r="BS60" s="74">
        <f t="shared" si="312"/>
        <v>1</v>
      </c>
      <c r="BT60" s="74">
        <f t="shared" si="313"/>
        <v>0</v>
      </c>
      <c r="BU60" s="74">
        <f t="shared" si="314"/>
        <v>0</v>
      </c>
      <c r="BV60" s="74">
        <f t="shared" si="315"/>
        <v>0</v>
      </c>
      <c r="BW60" s="74">
        <f t="shared" si="316"/>
        <v>0</v>
      </c>
      <c r="BX60" s="74">
        <f t="shared" si="317"/>
        <v>0</v>
      </c>
      <c r="BY60" s="74">
        <f t="shared" si="318"/>
        <v>0</v>
      </c>
      <c r="BZ60" s="74">
        <f t="shared" si="319"/>
        <v>0</v>
      </c>
      <c r="CA60" s="74">
        <f t="shared" si="320"/>
        <v>0</v>
      </c>
      <c r="CB60" s="74">
        <f t="shared" si="321"/>
        <v>0</v>
      </c>
      <c r="CC60" s="74">
        <f t="shared" si="322"/>
        <v>0</v>
      </c>
      <c r="CD60" s="74">
        <f t="shared" si="323"/>
        <v>0</v>
      </c>
      <c r="CE60" s="74">
        <f t="shared" si="324"/>
        <v>0</v>
      </c>
      <c r="CF60" s="74">
        <f t="shared" si="325"/>
        <v>0</v>
      </c>
      <c r="CG60" s="74">
        <f t="shared" si="326"/>
        <v>0</v>
      </c>
      <c r="CH60" s="74">
        <f t="shared" si="327"/>
        <v>0</v>
      </c>
      <c r="CI60" s="74">
        <f t="shared" si="328"/>
        <v>0</v>
      </c>
      <c r="CJ60" s="74">
        <f t="shared" si="329"/>
        <v>0</v>
      </c>
      <c r="CK60" s="74">
        <f t="shared" si="330"/>
        <v>0</v>
      </c>
      <c r="CL60" s="74">
        <f t="shared" si="331"/>
        <v>0</v>
      </c>
      <c r="CM60" s="74">
        <f t="shared" si="332"/>
        <v>0</v>
      </c>
      <c r="CN60" s="74">
        <f t="shared" si="333"/>
        <v>0</v>
      </c>
      <c r="CO60">
        <f t="shared" si="334"/>
        <v>0</v>
      </c>
      <c r="CP60">
        <f t="shared" si="335"/>
        <v>0</v>
      </c>
      <c r="CQ60">
        <f t="shared" si="336"/>
        <v>0</v>
      </c>
      <c r="CR60">
        <f t="shared" si="337"/>
        <v>0</v>
      </c>
      <c r="CS60">
        <f t="shared" si="338"/>
        <v>0</v>
      </c>
      <c r="CT60">
        <f t="shared" si="339"/>
        <v>0</v>
      </c>
      <c r="CU60">
        <f t="shared" si="340"/>
        <v>0</v>
      </c>
      <c r="CV60">
        <f t="shared" si="341"/>
        <v>0</v>
      </c>
      <c r="CW60">
        <f t="shared" si="342"/>
        <v>0</v>
      </c>
    </row>
    <row r="61" spans="1:101" ht="13" hidden="1" x14ac:dyDescent="0.3">
      <c r="A61" s="2"/>
      <c r="B61" s="100"/>
      <c r="C61" s="100"/>
      <c r="D61" s="102"/>
      <c r="E61" s="102"/>
      <c r="F61" s="102"/>
      <c r="G61" s="102"/>
      <c r="H61" s="102"/>
      <c r="I61" s="102"/>
      <c r="J61" s="102"/>
      <c r="L61" s="2"/>
      <c r="M61" s="2"/>
      <c r="N61" s="2"/>
      <c r="O61" s="2"/>
      <c r="P61" s="2"/>
      <c r="Q61" s="2"/>
      <c r="R61" s="2"/>
      <c r="S61" s="2"/>
      <c r="T61" s="2"/>
      <c r="U61" s="2"/>
      <c r="V61" s="76"/>
      <c r="W61" s="95"/>
      <c r="X61" s="95"/>
      <c r="Y61" s="95"/>
      <c r="Z61" s="96"/>
      <c r="AA61" s="96" t="str">
        <f t="shared" si="343"/>
        <v/>
      </c>
      <c r="AB61" s="96" t="str">
        <f t="shared" si="344"/>
        <v/>
      </c>
      <c r="AC61" s="78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</row>
    <row r="62" spans="1:101" ht="13" hidden="1" x14ac:dyDescent="0.3">
      <c r="A62" s="2"/>
      <c r="B62" s="100"/>
      <c r="C62" s="100"/>
      <c r="D62" s="102"/>
      <c r="E62" s="102"/>
      <c r="F62" s="102"/>
      <c r="G62" s="102"/>
      <c r="H62" s="102"/>
      <c r="I62" s="102"/>
      <c r="J62" s="102"/>
      <c r="L62" s="2"/>
      <c r="M62" s="2"/>
      <c r="N62" s="2"/>
      <c r="O62" s="2"/>
      <c r="P62" s="2"/>
      <c r="Q62" s="2"/>
      <c r="R62" s="2"/>
      <c r="S62" s="2"/>
      <c r="T62" s="2"/>
      <c r="U62" s="2"/>
      <c r="V62" s="76"/>
      <c r="W62" s="95"/>
      <c r="X62" s="95"/>
      <c r="Y62" s="95"/>
      <c r="Z62" s="96"/>
      <c r="AA62" s="96" t="str">
        <f t="shared" si="343"/>
        <v/>
      </c>
      <c r="AB62" s="96" t="str">
        <f t="shared" si="344"/>
        <v/>
      </c>
      <c r="AC62" s="78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</row>
    <row r="63" spans="1:101" ht="15.9" customHeight="1" x14ac:dyDescent="0.3">
      <c r="A63" s="2"/>
      <c r="B63" s="100"/>
      <c r="C63" s="100"/>
      <c r="D63" s="102"/>
      <c r="E63" s="102"/>
      <c r="F63" s="102"/>
      <c r="G63" s="102"/>
      <c r="H63" s="102"/>
      <c r="I63" s="102"/>
      <c r="J63" s="102"/>
      <c r="L63" s="2"/>
      <c r="M63" s="2"/>
      <c r="N63" s="2"/>
      <c r="O63" s="2"/>
      <c r="P63" s="2"/>
      <c r="Q63" s="2"/>
      <c r="R63" s="2"/>
      <c r="S63" s="2"/>
      <c r="T63" s="2"/>
      <c r="U63" s="2"/>
      <c r="V63" s="76"/>
      <c r="W63" s="95"/>
      <c r="X63" s="95"/>
      <c r="Y63" s="95"/>
      <c r="Z63" s="96"/>
      <c r="AA63" s="96" t="str">
        <f t="shared" si="343"/>
        <v/>
      </c>
      <c r="AB63" s="96" t="str">
        <f t="shared" si="344"/>
        <v/>
      </c>
      <c r="AC63" s="78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</row>
    <row r="64" spans="1:101" ht="15.9" customHeight="1" x14ac:dyDescent="0.3">
      <c r="A64" s="2"/>
      <c r="B64" s="100"/>
      <c r="C64" s="100"/>
      <c r="D64" s="102"/>
      <c r="E64" s="102"/>
      <c r="F64" s="102"/>
      <c r="G64" s="102"/>
      <c r="H64" s="102"/>
      <c r="I64" s="102"/>
      <c r="J64" s="102"/>
      <c r="L64" s="2"/>
      <c r="M64" s="2"/>
      <c r="N64" s="2"/>
      <c r="O64" s="2"/>
      <c r="P64" s="2"/>
      <c r="Q64" s="2"/>
      <c r="R64" s="2"/>
      <c r="S64" s="2"/>
      <c r="T64" s="2"/>
      <c r="U64" s="2"/>
      <c r="V64" s="95"/>
      <c r="W64" s="95"/>
      <c r="X64" s="95"/>
      <c r="Y64" s="95"/>
      <c r="Z64" s="96"/>
      <c r="AA64" s="96" t="str">
        <f t="shared" si="343"/>
        <v/>
      </c>
      <c r="AB64" s="96" t="str">
        <f t="shared" si="344"/>
        <v/>
      </c>
      <c r="AC64" s="78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</row>
    <row r="65" spans="1:101" ht="15.9" customHeight="1" x14ac:dyDescent="0.4">
      <c r="B65" s="102"/>
      <c r="C65" s="101"/>
      <c r="D65" s="101"/>
      <c r="E65" s="101" t="str">
        <f>TEXT($A$2+1,"TTTT, TT.MM.JJJJ")&amp;" 11:00 Uhr"</f>
        <v>Samstag, 05.08.2017 11:00 Uhr</v>
      </c>
      <c r="F65" s="101"/>
      <c r="G65" s="101"/>
      <c r="H65" s="101"/>
      <c r="I65" s="101"/>
      <c r="J65" s="101"/>
      <c r="K65" s="12"/>
      <c r="V65" s="76"/>
      <c r="W65" s="95"/>
      <c r="X65" s="95"/>
      <c r="Y65" s="95"/>
      <c r="Z65" s="96"/>
      <c r="AA65" s="96" t="str">
        <f t="shared" si="343"/>
        <v/>
      </c>
      <c r="AB65" s="96" t="str">
        <f t="shared" si="344"/>
        <v/>
      </c>
      <c r="AC65" s="78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</row>
    <row r="66" spans="1:101" ht="15.9" customHeight="1" x14ac:dyDescent="0.4">
      <c r="A66" s="2"/>
      <c r="B66" s="100"/>
      <c r="C66" s="100"/>
      <c r="D66" s="102"/>
      <c r="E66" s="102"/>
      <c r="F66" s="102"/>
      <c r="G66" s="102"/>
      <c r="H66" s="102"/>
      <c r="I66" s="102"/>
      <c r="J66" s="102"/>
      <c r="L66" s="8" t="s">
        <v>22</v>
      </c>
      <c r="M66" s="7"/>
      <c r="N66" s="8" t="s">
        <v>23</v>
      </c>
      <c r="O66" s="7"/>
      <c r="P66" s="8" t="s">
        <v>24</v>
      </c>
      <c r="Q66" s="7"/>
      <c r="R66" s="8" t="s">
        <v>19</v>
      </c>
      <c r="S66" s="8"/>
      <c r="T66" s="8" t="s">
        <v>21</v>
      </c>
      <c r="U66" s="8"/>
      <c r="V66" s="76"/>
      <c r="W66" s="95"/>
      <c r="X66" s="95"/>
      <c r="Y66" s="95"/>
      <c r="Z66" s="96"/>
      <c r="AA66" s="96" t="str">
        <f t="shared" si="343"/>
        <v/>
      </c>
      <c r="AB66" s="96" t="str">
        <f t="shared" si="344"/>
        <v/>
      </c>
      <c r="AC66" s="78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</row>
    <row r="67" spans="1:101" ht="18" customHeight="1" x14ac:dyDescent="0.3">
      <c r="A67" s="123" t="s">
        <v>0</v>
      </c>
      <c r="B67" s="109" t="str">
        <f t="shared" ref="B67:B72" si="345">VLOOKUP(AA67,$AC$2:$AD$13,2,)</f>
        <v>GRO</v>
      </c>
      <c r="C67" s="110" t="str">
        <f t="shared" ref="C67:C72" si="346">VLOOKUP(V67,$AK$2:$AL$5,2,)</f>
        <v>H-Doppel 1</v>
      </c>
      <c r="D67" s="111" t="s">
        <v>6</v>
      </c>
      <c r="E67" s="109" t="str">
        <f t="shared" ref="E67:E72" si="347">VLOOKUP(AB67,$AC$2:$AD$13,2,)</f>
        <v>HÜL</v>
      </c>
      <c r="F67" s="110"/>
      <c r="G67" s="110" t="str">
        <f t="shared" ref="G67:G72" si="348">VLOOKUP(V67,$AK$2:$AL$5,2,)</f>
        <v>H-Doppel 1</v>
      </c>
      <c r="H67" s="110"/>
      <c r="I67" s="110"/>
      <c r="J67" s="112"/>
      <c r="K67" s="126"/>
      <c r="L67" s="114">
        <v>2</v>
      </c>
      <c r="M67" s="114">
        <v>6</v>
      </c>
      <c r="N67" s="114">
        <v>7</v>
      </c>
      <c r="O67" s="114">
        <v>6</v>
      </c>
      <c r="P67" s="114">
        <v>5</v>
      </c>
      <c r="Q67" s="114">
        <v>10</v>
      </c>
      <c r="R67" s="115">
        <f t="shared" ref="R67:R72" si="349">IF(L67&gt;M67,1,0)+IF(N67&gt;O67,1,0)+IF(P67&gt;Q67,1,0)</f>
        <v>1</v>
      </c>
      <c r="S67" s="115">
        <f t="shared" ref="S67:S72" si="350">IF(L67&lt;M67,1,0)+IF(N67&lt;O67,1,0)+IF(P67&lt;Q67,1,0)</f>
        <v>2</v>
      </c>
      <c r="T67" s="115">
        <f t="shared" ref="T67:T72" si="351">IF(R67&gt;S67,1,0)</f>
        <v>0</v>
      </c>
      <c r="U67" s="115">
        <f t="shared" ref="U67:U72" si="352">IF(R67&lt;S67,1,0)</f>
        <v>1</v>
      </c>
      <c r="V67" s="103">
        <v>1</v>
      </c>
      <c r="W67" s="103" t="s">
        <v>88</v>
      </c>
      <c r="X67" s="76">
        <v>3</v>
      </c>
      <c r="Y67" s="76">
        <v>2</v>
      </c>
      <c r="Z67" s="96" t="str">
        <f t="shared" ref="Z67:Z72" si="353">IF(W67="B","BLAU",IF(W67="G","GELB",IF(W67="L","LILA","ROT")))</f>
        <v>LILA</v>
      </c>
      <c r="AA67" s="96" t="str">
        <f t="shared" si="343"/>
        <v>LILA3</v>
      </c>
      <c r="AB67" s="96" t="str">
        <f t="shared" si="344"/>
        <v>LILA2</v>
      </c>
      <c r="AC67" s="78"/>
      <c r="AD67" s="74">
        <f t="shared" ref="AD67:AD72" si="354">IF($AA67="ROT1",$L67+$N67+$P67,0)+IF($AB67="ROT1",$M67+$O67+$Q67,0)</f>
        <v>0</v>
      </c>
      <c r="AE67" s="74">
        <f t="shared" ref="AE67:AE72" si="355">IF($AA67="ROT1",$M67+$O67+$Q67,0)+IF($AB67="ROT1",$L67+$N67+$P67,0)</f>
        <v>0</v>
      </c>
      <c r="AF67" s="74">
        <f t="shared" ref="AF67:AF72" si="356">IF($AA67="ROT1",$R67,0)+IF($AB67="ROT1",$S67,0)</f>
        <v>0</v>
      </c>
      <c r="AG67" s="74">
        <f t="shared" ref="AG67:AG72" si="357">IF($AA67="ROT1",$S67,0)+IF($AB67="ROT1",$R67,0)</f>
        <v>0</v>
      </c>
      <c r="AH67" s="74">
        <f t="shared" ref="AH67:AH72" si="358">IF($AA67="ROT1",$T67,0)+IF($AB67="ROT1",$U67,0)</f>
        <v>0</v>
      </c>
      <c r="AI67" s="74">
        <f t="shared" ref="AI67:AI72" si="359">IF($AA67="ROT1",$U67,0)+IF($AB67="ROT1",$T67,0)</f>
        <v>0</v>
      </c>
      <c r="AJ67" s="74">
        <f t="shared" ref="AJ67:AJ72" si="360">IF($AA67="ROT2",$L67+$N67+$P67,0)+IF($AB67="ROT2",$M67+$O67+$Q67,0)</f>
        <v>0</v>
      </c>
      <c r="AK67" s="74">
        <f t="shared" ref="AK67:AK72" si="361">IF($AA67="ROT2",$M67+$O67+$Q67,0)+IF($AB67="ROT2",$L67+$N67+$P67,0)</f>
        <v>0</v>
      </c>
      <c r="AL67" s="74">
        <f t="shared" ref="AL67:AL72" si="362">IF($AA67="ROT2",$R67,0)+IF($AB67="ROT2",$S67,0)</f>
        <v>0</v>
      </c>
      <c r="AM67" s="74">
        <f t="shared" ref="AM67:AM72" si="363">IF($AA67="ROT2",$S67,0)+IF($AB67="ROT2",$R67,0)</f>
        <v>0</v>
      </c>
      <c r="AN67" s="74">
        <f t="shared" ref="AN67:AN72" si="364">IF($AA67="ROT2",$T67,0)+IF($AB67="ROT2",$U67,0)</f>
        <v>0</v>
      </c>
      <c r="AO67" s="74">
        <f t="shared" ref="AO67:AO72" si="365">IF($AA67="ROT2",$U67,0)+IF($AB67="ROT2",$T67,0)</f>
        <v>0</v>
      </c>
      <c r="AP67" s="74">
        <f t="shared" ref="AP67:AP72" si="366">IF($AA67="ROT3",$L67+$N67+$P67,0)+IF($AB67="ROT3",$M67+$O67+$Q67,0)</f>
        <v>0</v>
      </c>
      <c r="AQ67" s="74">
        <f t="shared" ref="AQ67:AQ72" si="367">IF($AA67="ROT3",$M67+$O67+$Q67,0)+IF($AB67="ROT3",$L67+$N67+$P67,0)</f>
        <v>0</v>
      </c>
      <c r="AR67" s="74">
        <f t="shared" ref="AR67:AR72" si="368">IF($AA67="ROT3",$R67,0)+IF($AB67="ROT3",$S67,0)</f>
        <v>0</v>
      </c>
      <c r="AS67" s="74">
        <f t="shared" ref="AS67:AS72" si="369">IF($AA67="ROT3",$S67,0)+IF($AB67="ROT3",$R67,0)</f>
        <v>0</v>
      </c>
      <c r="AT67" s="74">
        <f t="shared" ref="AT67:AT72" si="370">IF($AA67="ROT3",$T67,0)+IF($AB67="ROT3",$U67,0)</f>
        <v>0</v>
      </c>
      <c r="AU67" s="74">
        <f t="shared" ref="AU67:AU72" si="371">IF($AA67="ROT3",$U67,0)+IF($AB67="ROT3",$T67,0)</f>
        <v>0</v>
      </c>
      <c r="AV67" s="74">
        <f t="shared" ref="AV67:AV72" si="372">IF($AA67="LILA1",$L67+$N67+$P67,0)+IF($AB67="LILA1",$M67+$O67+$Q67,0)</f>
        <v>0</v>
      </c>
      <c r="AW67" s="74">
        <f t="shared" ref="AW67:AW72" si="373">IF($AA67="LILA1",$M67+$O67+$Q67,0)+IF($AB67="LILA1",$L67+$N67+$P67,0)</f>
        <v>0</v>
      </c>
      <c r="AX67" s="74">
        <f t="shared" ref="AX67:AX72" si="374">IF($AA67="LILA1",$R67,0)+IF($AB67="LILA1",$S67,0)</f>
        <v>0</v>
      </c>
      <c r="AY67" s="74">
        <f t="shared" ref="AY67:AY72" si="375">IF($AA67="LILA1",$S67,0)+IF($AB67="LILA1",$R67,0)</f>
        <v>0</v>
      </c>
      <c r="AZ67" s="74">
        <f t="shared" ref="AZ67:AZ72" si="376">IF($AA67="LILA1",$T67,0)+IF($AB67="LILA1",$U67,0)</f>
        <v>0</v>
      </c>
      <c r="BA67" s="74">
        <f t="shared" ref="BA67:BA72" si="377">IF($AA67="LILA1",$U67,0)+IF($AB67="LILA1",$T67,0)</f>
        <v>0</v>
      </c>
      <c r="BB67" s="74">
        <f t="shared" ref="BB67:BB72" si="378">IF($AA67="GELB1",$L67+$N67+$P67,0)+IF($AB67="GELB1",$M67+$O67+$Q67,0)</f>
        <v>0</v>
      </c>
      <c r="BC67" s="74">
        <f t="shared" ref="BC67:BC72" si="379">IF($AA67="GELB1",$M67+$O67+$Q67,0)+IF($AB67="GELB1",$L67+$N67+$P67,0)</f>
        <v>0</v>
      </c>
      <c r="BD67" s="74">
        <f t="shared" ref="BD67:BD72" si="380">IF($AA67="GELB1",$R67,0)+IF($AB67="GELB1",$S67,0)</f>
        <v>0</v>
      </c>
      <c r="BE67" s="74">
        <f t="shared" ref="BE67:BE72" si="381">IF($AA67="GELB1",$S67,0)+IF($AB67="GELB1",$R67,0)</f>
        <v>0</v>
      </c>
      <c r="BF67" s="74">
        <f t="shared" ref="BF67:BF72" si="382">IF($AA67="GELB1",$T67,0)+IF($AB67="GELB1",$U67,0)</f>
        <v>0</v>
      </c>
      <c r="BG67" s="74">
        <f t="shared" ref="BG67:BG72" si="383">IF($AA67="GELB1",$U67,0)+IF($AB67="GELB1",$T67,0)</f>
        <v>0</v>
      </c>
      <c r="BH67" s="74">
        <f t="shared" ref="BH67:BH72" si="384">IF($AA67="GELB2",$L67+$N67+$P67,0)+IF($AB67="GELB2",$M67+$O67+$Q67,0)</f>
        <v>0</v>
      </c>
      <c r="BI67" s="74">
        <f t="shared" ref="BI67:BI72" si="385">IF($AA67="GELB2",$M67+$O67+$Q67,0)+IF($AB67="GELB2",$L67+$N67+$P67,0)</f>
        <v>0</v>
      </c>
      <c r="BJ67" s="74">
        <f t="shared" ref="BJ67:BJ72" si="386">IF($AA67="GELB2",$R67,0)+IF($AB67="GELB2",$S67,0)</f>
        <v>0</v>
      </c>
      <c r="BK67" s="74">
        <f t="shared" ref="BK67:BK72" si="387">IF($AA67="GELB2",$S67,0)+IF($AB67="GELB2",$R67,0)</f>
        <v>0</v>
      </c>
      <c r="BL67" s="74">
        <f t="shared" ref="BL67:BL72" si="388">IF($AA67="GELB2",$T67,0)+IF($AB67="GELB2",$U67,0)</f>
        <v>0</v>
      </c>
      <c r="BM67" s="74">
        <f t="shared" ref="BM67:BM72" si="389">IF($AA67="GELB2",$U67,0)+IF($AB67="GELB2",$T67,0)</f>
        <v>0</v>
      </c>
      <c r="BN67" s="74">
        <f t="shared" ref="BN67:BN72" si="390">IF($AA67="GELB3",$L67+$N67+$P67,0)+IF($AB67="GELB3",$M67+$O67+$Q67,0)</f>
        <v>0</v>
      </c>
      <c r="BO67" s="74">
        <f t="shared" ref="BO67:BO72" si="391">IF($AA67="GELB3",$M67+$O67+$Q67,0)+IF($AB67="GELB3",$L67+$N67+$P67,0)</f>
        <v>0</v>
      </c>
      <c r="BP67" s="74">
        <f t="shared" ref="BP67:BP72" si="392">IF($AA67="GELB3",$R67,0)+IF($AB67="GELB3",$S67,0)</f>
        <v>0</v>
      </c>
      <c r="BQ67" s="74">
        <f t="shared" ref="BQ67:BQ72" si="393">IF($AA67="GELB3",$S67,0)+IF($AB67="GELB3",$R67,0)</f>
        <v>0</v>
      </c>
      <c r="BR67" s="74">
        <f t="shared" ref="BR67:BR72" si="394">IF($AA67="GELB3",$T67,0)+IF($AB67="GELB3",$U67,0)</f>
        <v>0</v>
      </c>
      <c r="BS67" s="74">
        <f t="shared" ref="BS67:BS72" si="395">IF($AA67="GELB3",$U67,0)+IF($AB67="GELB3",$T67,0)</f>
        <v>0</v>
      </c>
      <c r="BT67" s="74">
        <f t="shared" ref="BT67:BT72" si="396">IF($AA67="LILA3",$L67+$N67+$P67,0)+IF($AB67="LILA3",$M67+$O67+$Q67,0)</f>
        <v>14</v>
      </c>
      <c r="BU67" s="74">
        <f t="shared" ref="BU67:BU72" si="397">IF($AA67="LILA3",$M67+$O67+$Q67,0)+IF($AB67="LILA3",$L67+$N67+$P67,0)</f>
        <v>22</v>
      </c>
      <c r="BV67" s="74">
        <f t="shared" ref="BV67:BV72" si="398">IF($AA67="LILA3",$R67,0)+IF($AB67="LILA3",$S67,0)</f>
        <v>1</v>
      </c>
      <c r="BW67" s="74">
        <f t="shared" ref="BW67:BW72" si="399">IF($AA67="LILA3",$S67,0)+IF($AB67="LILA3",$R67,0)</f>
        <v>2</v>
      </c>
      <c r="BX67" s="74">
        <f t="shared" ref="BX67:BX72" si="400">IF($AA67="LILA3",$T67,0)+IF($AB67="LILA3",$U67,0)</f>
        <v>0</v>
      </c>
      <c r="BY67" s="74">
        <f t="shared" ref="BY67:BY72" si="401">IF($AA67="LILA3",$U67,0)+IF($AB67="LILA3",$T67,0)</f>
        <v>1</v>
      </c>
      <c r="BZ67" s="74">
        <f t="shared" ref="BZ67:BZ72" si="402">IF($AA67="BLAU1",$L67+$N67+$P67,0)+IF($AB67="BLAU1",$M67+$O67+$Q67,0)</f>
        <v>0</v>
      </c>
      <c r="CA67" s="74">
        <f t="shared" ref="CA67:CA72" si="403">IF($AA67="BLAU1",$M67+$O67+$Q67,0)+IF($AB67="BLAU1",$L67+$N67+$P67,0)</f>
        <v>0</v>
      </c>
      <c r="CB67" s="74">
        <f t="shared" ref="CB67:CB72" si="404">IF($AA67="BLAU1",$R67,0)+IF($AB67="BLAU1",$S67,0)</f>
        <v>0</v>
      </c>
      <c r="CC67" s="74">
        <f t="shared" ref="CC67:CC72" si="405">IF($AA67="BLAU1",$S67,0)+IF($AB67="BLAU1",$R67,0)</f>
        <v>0</v>
      </c>
      <c r="CD67" s="74">
        <f t="shared" ref="CD67:CD72" si="406">IF($AA67="BLAU1",$T67,0)+IF($AB67="BLAU1",$U67,0)</f>
        <v>0</v>
      </c>
      <c r="CE67" s="74">
        <f t="shared" ref="CE67:CE72" si="407">IF($AA67="BLAU1",$U67,0)+IF($AB67="BLAU1",$T67,0)</f>
        <v>0</v>
      </c>
      <c r="CF67" s="74">
        <f t="shared" ref="CF67:CF72" si="408">IF($AA67="BLAU2",$L67+$N67+$P67,0)+IF($AB67="BLAU2",$M67+$O67+$Q67,0)</f>
        <v>0</v>
      </c>
      <c r="CG67" s="74">
        <f t="shared" ref="CG67:CG72" si="409">IF($AA67="BLAU2",$M67+$O67+$Q67,0)+IF($AB67="BLAU2",$L67+$N67+$P67,0)</f>
        <v>0</v>
      </c>
      <c r="CH67" s="74">
        <f t="shared" ref="CH67:CH72" si="410">IF($AA67="BLAU2",$R67,0)+IF($AB67="BLAU2",$S67,0)</f>
        <v>0</v>
      </c>
      <c r="CI67" s="74">
        <f t="shared" ref="CI67:CI72" si="411">IF($AA67="BLAU2",$S67,0)+IF($AB67="BLAU2",$R67,0)</f>
        <v>0</v>
      </c>
      <c r="CJ67" s="74">
        <f t="shared" ref="CJ67:CJ72" si="412">IF($AA67="BLAU2",$T67,0)+IF($AB67="BLAU2",$U67,0)</f>
        <v>0</v>
      </c>
      <c r="CK67" s="74">
        <f t="shared" ref="CK67:CK72" si="413">IF($AA67="BLAU2",$U67,0)+IF($AB67="BLAU2",$T67,0)</f>
        <v>0</v>
      </c>
      <c r="CL67" s="74">
        <f t="shared" ref="CL67:CL72" si="414">IF($AA67="BLAU3",$L67+$N67+$P67,0)+IF($AB67="BLAU3",$M67+$O67+$Q67,0)</f>
        <v>0</v>
      </c>
      <c r="CM67" s="74">
        <f t="shared" ref="CM67:CM72" si="415">IF($AA67="BLAU3",$M67+$O67+$Q67,0)+IF($AB67="BLAU3",$L67+$N67+$P67,0)</f>
        <v>0</v>
      </c>
      <c r="CN67" s="74">
        <f t="shared" ref="CN67:CN72" si="416">IF($AA67="BLAU3",$R67,0)+IF($AB67="BLAU3",$S67,0)</f>
        <v>0</v>
      </c>
      <c r="CO67">
        <f t="shared" ref="CO67:CO72" si="417">IF($AA67="BLAU3",$S67,0)+IF($AB67="BLAU3",$R67,0)</f>
        <v>0</v>
      </c>
      <c r="CP67">
        <f t="shared" ref="CP67:CP72" si="418">IF($AA67="BLAU3",$T67,0)+IF($AB67="BLAU3",$U67,0)</f>
        <v>0</v>
      </c>
      <c r="CQ67">
        <f t="shared" ref="CQ67:CQ72" si="419">IF($AA67="BLAU3",$U67,0)+IF($AB67="BLAU3",$T67,0)</f>
        <v>0</v>
      </c>
      <c r="CR67">
        <f t="shared" ref="CR67:CR72" si="420">IF($AA67="LILA2",$L67+$N67+$P67,0)+IF($AB67="LILA2",$M67+$O67+$Q67,0)</f>
        <v>22</v>
      </c>
      <c r="CS67">
        <f t="shared" ref="CS67:CS72" si="421">IF($AA67="LILA2",$M67+$O67+$Q67,0)+IF($AB67="LILA2",$L67+$N67+$P67,0)</f>
        <v>14</v>
      </c>
      <c r="CT67">
        <f t="shared" ref="CT67:CT72" si="422">IF($AA67="LILA2",$R67,0)+IF($AB67="LILA2",$S67,0)</f>
        <v>2</v>
      </c>
      <c r="CU67">
        <f t="shared" ref="CU67:CU72" si="423">IF($AA67="LILA2",$S67,0)+IF($AB67="LILA2",$R67,0)</f>
        <v>1</v>
      </c>
      <c r="CV67">
        <f t="shared" ref="CV67:CV72" si="424">IF($AA67="LILA2",$T67,0)+IF($AB67="LILA2",$U67,0)</f>
        <v>1</v>
      </c>
      <c r="CW67">
        <f t="shared" ref="CW67:CW72" si="425">IF($AA67="LILA2",$U67,0)+IF($AB67="LILA2",$T67,0)</f>
        <v>0</v>
      </c>
    </row>
    <row r="68" spans="1:101" ht="18" customHeight="1" x14ac:dyDescent="0.3">
      <c r="A68" s="123" t="s">
        <v>1</v>
      </c>
      <c r="B68" s="109" t="str">
        <f t="shared" si="345"/>
        <v>GRO</v>
      </c>
      <c r="C68" s="110" t="str">
        <f t="shared" si="346"/>
        <v>H-Doppel 2</v>
      </c>
      <c r="D68" s="111" t="s">
        <v>6</v>
      </c>
      <c r="E68" s="109" t="str">
        <f t="shared" si="347"/>
        <v>HÜL</v>
      </c>
      <c r="F68" s="110"/>
      <c r="G68" s="110" t="str">
        <f t="shared" si="348"/>
        <v>H-Doppel 2</v>
      </c>
      <c r="H68" s="110"/>
      <c r="I68" s="110"/>
      <c r="J68" s="112"/>
      <c r="K68" s="126"/>
      <c r="L68" s="114">
        <v>2</v>
      </c>
      <c r="M68" s="114">
        <v>6</v>
      </c>
      <c r="N68" s="114">
        <v>3</v>
      </c>
      <c r="O68" s="114">
        <v>6</v>
      </c>
      <c r="P68" s="114"/>
      <c r="Q68" s="114"/>
      <c r="R68" s="115">
        <f t="shared" si="349"/>
        <v>0</v>
      </c>
      <c r="S68" s="115">
        <f t="shared" si="350"/>
        <v>2</v>
      </c>
      <c r="T68" s="115">
        <f t="shared" si="351"/>
        <v>0</v>
      </c>
      <c r="U68" s="115">
        <f t="shared" si="352"/>
        <v>1</v>
      </c>
      <c r="V68" s="103">
        <v>2</v>
      </c>
      <c r="W68" s="103" t="s">
        <v>88</v>
      </c>
      <c r="X68" s="76">
        <v>3</v>
      </c>
      <c r="Y68" s="76">
        <v>2</v>
      </c>
      <c r="Z68" s="96" t="str">
        <f t="shared" si="353"/>
        <v>LILA</v>
      </c>
      <c r="AA68" s="96" t="str">
        <f t="shared" si="343"/>
        <v>LILA3</v>
      </c>
      <c r="AB68" s="96" t="str">
        <f t="shared" si="344"/>
        <v>LILA2</v>
      </c>
      <c r="AC68" s="78"/>
      <c r="AD68" s="74">
        <f t="shared" si="354"/>
        <v>0</v>
      </c>
      <c r="AE68" s="74">
        <f t="shared" si="355"/>
        <v>0</v>
      </c>
      <c r="AF68" s="74">
        <f t="shared" si="356"/>
        <v>0</v>
      </c>
      <c r="AG68" s="74">
        <f t="shared" si="357"/>
        <v>0</v>
      </c>
      <c r="AH68" s="74">
        <f t="shared" si="358"/>
        <v>0</v>
      </c>
      <c r="AI68" s="74">
        <f t="shared" si="359"/>
        <v>0</v>
      </c>
      <c r="AJ68" s="74">
        <f t="shared" si="360"/>
        <v>0</v>
      </c>
      <c r="AK68" s="74">
        <f t="shared" si="361"/>
        <v>0</v>
      </c>
      <c r="AL68" s="74">
        <f t="shared" si="362"/>
        <v>0</v>
      </c>
      <c r="AM68" s="74">
        <f t="shared" si="363"/>
        <v>0</v>
      </c>
      <c r="AN68" s="74">
        <f t="shared" si="364"/>
        <v>0</v>
      </c>
      <c r="AO68" s="74">
        <f t="shared" si="365"/>
        <v>0</v>
      </c>
      <c r="AP68" s="74">
        <f t="shared" si="366"/>
        <v>0</v>
      </c>
      <c r="AQ68" s="74">
        <f t="shared" si="367"/>
        <v>0</v>
      </c>
      <c r="AR68" s="74">
        <f t="shared" si="368"/>
        <v>0</v>
      </c>
      <c r="AS68" s="74">
        <f t="shared" si="369"/>
        <v>0</v>
      </c>
      <c r="AT68" s="74">
        <f t="shared" si="370"/>
        <v>0</v>
      </c>
      <c r="AU68" s="74">
        <f t="shared" si="371"/>
        <v>0</v>
      </c>
      <c r="AV68" s="74">
        <f t="shared" si="372"/>
        <v>0</v>
      </c>
      <c r="AW68" s="74">
        <f t="shared" si="373"/>
        <v>0</v>
      </c>
      <c r="AX68" s="74">
        <f t="shared" si="374"/>
        <v>0</v>
      </c>
      <c r="AY68" s="74">
        <f t="shared" si="375"/>
        <v>0</v>
      </c>
      <c r="AZ68" s="74">
        <f t="shared" si="376"/>
        <v>0</v>
      </c>
      <c r="BA68" s="74">
        <f t="shared" si="377"/>
        <v>0</v>
      </c>
      <c r="BB68" s="74">
        <f t="shared" si="378"/>
        <v>0</v>
      </c>
      <c r="BC68" s="74">
        <f t="shared" si="379"/>
        <v>0</v>
      </c>
      <c r="BD68" s="74">
        <f t="shared" si="380"/>
        <v>0</v>
      </c>
      <c r="BE68" s="74">
        <f t="shared" si="381"/>
        <v>0</v>
      </c>
      <c r="BF68" s="74">
        <f t="shared" si="382"/>
        <v>0</v>
      </c>
      <c r="BG68" s="74">
        <f t="shared" si="383"/>
        <v>0</v>
      </c>
      <c r="BH68" s="74">
        <f t="shared" si="384"/>
        <v>0</v>
      </c>
      <c r="BI68" s="74">
        <f t="shared" si="385"/>
        <v>0</v>
      </c>
      <c r="BJ68" s="74">
        <f t="shared" si="386"/>
        <v>0</v>
      </c>
      <c r="BK68" s="74">
        <f t="shared" si="387"/>
        <v>0</v>
      </c>
      <c r="BL68" s="74">
        <f t="shared" si="388"/>
        <v>0</v>
      </c>
      <c r="BM68" s="74">
        <f t="shared" si="389"/>
        <v>0</v>
      </c>
      <c r="BN68" s="74">
        <f t="shared" si="390"/>
        <v>0</v>
      </c>
      <c r="BO68" s="74">
        <f t="shared" si="391"/>
        <v>0</v>
      </c>
      <c r="BP68" s="74">
        <f t="shared" si="392"/>
        <v>0</v>
      </c>
      <c r="BQ68" s="74">
        <f t="shared" si="393"/>
        <v>0</v>
      </c>
      <c r="BR68" s="74">
        <f t="shared" si="394"/>
        <v>0</v>
      </c>
      <c r="BS68" s="74">
        <f t="shared" si="395"/>
        <v>0</v>
      </c>
      <c r="BT68" s="74">
        <f t="shared" si="396"/>
        <v>5</v>
      </c>
      <c r="BU68" s="74">
        <f t="shared" si="397"/>
        <v>12</v>
      </c>
      <c r="BV68" s="74">
        <f t="shared" si="398"/>
        <v>0</v>
      </c>
      <c r="BW68" s="74">
        <f t="shared" si="399"/>
        <v>2</v>
      </c>
      <c r="BX68" s="74">
        <f t="shared" si="400"/>
        <v>0</v>
      </c>
      <c r="BY68" s="74">
        <f t="shared" si="401"/>
        <v>1</v>
      </c>
      <c r="BZ68" s="74">
        <f t="shared" si="402"/>
        <v>0</v>
      </c>
      <c r="CA68" s="74">
        <f t="shared" si="403"/>
        <v>0</v>
      </c>
      <c r="CB68" s="74">
        <f t="shared" si="404"/>
        <v>0</v>
      </c>
      <c r="CC68" s="74">
        <f t="shared" si="405"/>
        <v>0</v>
      </c>
      <c r="CD68" s="74">
        <f t="shared" si="406"/>
        <v>0</v>
      </c>
      <c r="CE68" s="74">
        <f t="shared" si="407"/>
        <v>0</v>
      </c>
      <c r="CF68" s="74">
        <f t="shared" si="408"/>
        <v>0</v>
      </c>
      <c r="CG68" s="74">
        <f t="shared" si="409"/>
        <v>0</v>
      </c>
      <c r="CH68" s="74">
        <f t="shared" si="410"/>
        <v>0</v>
      </c>
      <c r="CI68" s="74">
        <f t="shared" si="411"/>
        <v>0</v>
      </c>
      <c r="CJ68" s="74">
        <f t="shared" si="412"/>
        <v>0</v>
      </c>
      <c r="CK68" s="74">
        <f t="shared" si="413"/>
        <v>0</v>
      </c>
      <c r="CL68" s="74">
        <f t="shared" si="414"/>
        <v>0</v>
      </c>
      <c r="CM68" s="74">
        <f t="shared" si="415"/>
        <v>0</v>
      </c>
      <c r="CN68" s="74">
        <f t="shared" si="416"/>
        <v>0</v>
      </c>
      <c r="CO68">
        <f t="shared" si="417"/>
        <v>0</v>
      </c>
      <c r="CP68">
        <f t="shared" si="418"/>
        <v>0</v>
      </c>
      <c r="CQ68">
        <f t="shared" si="419"/>
        <v>0</v>
      </c>
      <c r="CR68">
        <f t="shared" si="420"/>
        <v>12</v>
      </c>
      <c r="CS68">
        <f t="shared" si="421"/>
        <v>5</v>
      </c>
      <c r="CT68">
        <f t="shared" si="422"/>
        <v>2</v>
      </c>
      <c r="CU68">
        <f t="shared" si="423"/>
        <v>0</v>
      </c>
      <c r="CV68">
        <f t="shared" si="424"/>
        <v>1</v>
      </c>
      <c r="CW68">
        <f t="shared" si="425"/>
        <v>0</v>
      </c>
    </row>
    <row r="69" spans="1:101" ht="18" customHeight="1" x14ac:dyDescent="0.3">
      <c r="A69" s="123" t="s">
        <v>2</v>
      </c>
      <c r="B69" s="109" t="str">
        <f t="shared" si="345"/>
        <v>KAP SSF Kappishäusern</v>
      </c>
      <c r="C69" s="110" t="str">
        <f t="shared" si="346"/>
        <v>D-Doppel</v>
      </c>
      <c r="D69" s="111" t="s">
        <v>6</v>
      </c>
      <c r="E69" s="109" t="str">
        <f t="shared" si="347"/>
        <v>BEM</v>
      </c>
      <c r="F69" s="110"/>
      <c r="G69" s="110" t="str">
        <f t="shared" si="348"/>
        <v>D-Doppel</v>
      </c>
      <c r="H69" s="110"/>
      <c r="I69" s="110"/>
      <c r="J69" s="112"/>
      <c r="K69" s="126"/>
      <c r="L69" s="114">
        <v>6</v>
      </c>
      <c r="M69" s="114">
        <v>2</v>
      </c>
      <c r="N69" s="114">
        <v>7</v>
      </c>
      <c r="O69" s="114">
        <v>5</v>
      </c>
      <c r="P69" s="114"/>
      <c r="Q69" s="114"/>
      <c r="R69" s="115">
        <f t="shared" si="349"/>
        <v>2</v>
      </c>
      <c r="S69" s="115">
        <f t="shared" si="350"/>
        <v>0</v>
      </c>
      <c r="T69" s="115">
        <f t="shared" si="351"/>
        <v>1</v>
      </c>
      <c r="U69" s="115">
        <f t="shared" si="352"/>
        <v>0</v>
      </c>
      <c r="V69" s="103" t="s">
        <v>82</v>
      </c>
      <c r="W69" s="103" t="s">
        <v>87</v>
      </c>
      <c r="X69" s="76">
        <v>1</v>
      </c>
      <c r="Y69" s="76">
        <v>2</v>
      </c>
      <c r="Z69" s="96" t="str">
        <f t="shared" si="353"/>
        <v>BLAU</v>
      </c>
      <c r="AA69" s="96" t="str">
        <f t="shared" si="343"/>
        <v>BLAU1</v>
      </c>
      <c r="AB69" s="96" t="str">
        <f t="shared" si="344"/>
        <v>BLAU2</v>
      </c>
      <c r="AC69" s="78"/>
      <c r="AD69" s="74">
        <f t="shared" si="354"/>
        <v>0</v>
      </c>
      <c r="AE69" s="74">
        <f t="shared" si="355"/>
        <v>0</v>
      </c>
      <c r="AF69" s="74">
        <f t="shared" si="356"/>
        <v>0</v>
      </c>
      <c r="AG69" s="74">
        <f t="shared" si="357"/>
        <v>0</v>
      </c>
      <c r="AH69" s="74">
        <f t="shared" si="358"/>
        <v>0</v>
      </c>
      <c r="AI69" s="74">
        <f t="shared" si="359"/>
        <v>0</v>
      </c>
      <c r="AJ69" s="74">
        <f t="shared" si="360"/>
        <v>0</v>
      </c>
      <c r="AK69" s="74">
        <f t="shared" si="361"/>
        <v>0</v>
      </c>
      <c r="AL69" s="74">
        <f t="shared" si="362"/>
        <v>0</v>
      </c>
      <c r="AM69" s="74">
        <f t="shared" si="363"/>
        <v>0</v>
      </c>
      <c r="AN69" s="74">
        <f t="shared" si="364"/>
        <v>0</v>
      </c>
      <c r="AO69" s="74">
        <f t="shared" si="365"/>
        <v>0</v>
      </c>
      <c r="AP69" s="74">
        <f t="shared" si="366"/>
        <v>0</v>
      </c>
      <c r="AQ69" s="74">
        <f t="shared" si="367"/>
        <v>0</v>
      </c>
      <c r="AR69" s="74">
        <f t="shared" si="368"/>
        <v>0</v>
      </c>
      <c r="AS69" s="74">
        <f t="shared" si="369"/>
        <v>0</v>
      </c>
      <c r="AT69" s="74">
        <f t="shared" si="370"/>
        <v>0</v>
      </c>
      <c r="AU69" s="74">
        <f t="shared" si="371"/>
        <v>0</v>
      </c>
      <c r="AV69" s="74">
        <f t="shared" si="372"/>
        <v>0</v>
      </c>
      <c r="AW69" s="74">
        <f t="shared" si="373"/>
        <v>0</v>
      </c>
      <c r="AX69" s="74">
        <f t="shared" si="374"/>
        <v>0</v>
      </c>
      <c r="AY69" s="74">
        <f t="shared" si="375"/>
        <v>0</v>
      </c>
      <c r="AZ69" s="74">
        <f t="shared" si="376"/>
        <v>0</v>
      </c>
      <c r="BA69" s="74">
        <f t="shared" si="377"/>
        <v>0</v>
      </c>
      <c r="BB69" s="74">
        <f t="shared" si="378"/>
        <v>0</v>
      </c>
      <c r="BC69" s="74">
        <f t="shared" si="379"/>
        <v>0</v>
      </c>
      <c r="BD69" s="74">
        <f t="shared" si="380"/>
        <v>0</v>
      </c>
      <c r="BE69" s="74">
        <f t="shared" si="381"/>
        <v>0</v>
      </c>
      <c r="BF69" s="74">
        <f t="shared" si="382"/>
        <v>0</v>
      </c>
      <c r="BG69" s="74">
        <f t="shared" si="383"/>
        <v>0</v>
      </c>
      <c r="BH69" s="74">
        <f t="shared" si="384"/>
        <v>0</v>
      </c>
      <c r="BI69" s="74">
        <f t="shared" si="385"/>
        <v>0</v>
      </c>
      <c r="BJ69" s="74">
        <f t="shared" si="386"/>
        <v>0</v>
      </c>
      <c r="BK69" s="74">
        <f t="shared" si="387"/>
        <v>0</v>
      </c>
      <c r="BL69" s="74">
        <f t="shared" si="388"/>
        <v>0</v>
      </c>
      <c r="BM69" s="74">
        <f t="shared" si="389"/>
        <v>0</v>
      </c>
      <c r="BN69" s="74">
        <f t="shared" si="390"/>
        <v>0</v>
      </c>
      <c r="BO69" s="74">
        <f t="shared" si="391"/>
        <v>0</v>
      </c>
      <c r="BP69" s="74">
        <f t="shared" si="392"/>
        <v>0</v>
      </c>
      <c r="BQ69" s="74">
        <f t="shared" si="393"/>
        <v>0</v>
      </c>
      <c r="BR69" s="74">
        <f t="shared" si="394"/>
        <v>0</v>
      </c>
      <c r="BS69" s="74">
        <f t="shared" si="395"/>
        <v>0</v>
      </c>
      <c r="BT69" s="74">
        <f t="shared" si="396"/>
        <v>0</v>
      </c>
      <c r="BU69" s="74">
        <f t="shared" si="397"/>
        <v>0</v>
      </c>
      <c r="BV69" s="74">
        <f t="shared" si="398"/>
        <v>0</v>
      </c>
      <c r="BW69" s="74">
        <f t="shared" si="399"/>
        <v>0</v>
      </c>
      <c r="BX69" s="74">
        <f t="shared" si="400"/>
        <v>0</v>
      </c>
      <c r="BY69" s="74">
        <f t="shared" si="401"/>
        <v>0</v>
      </c>
      <c r="BZ69" s="74">
        <f t="shared" si="402"/>
        <v>13</v>
      </c>
      <c r="CA69" s="74">
        <f t="shared" si="403"/>
        <v>7</v>
      </c>
      <c r="CB69" s="74">
        <f t="shared" si="404"/>
        <v>2</v>
      </c>
      <c r="CC69" s="74">
        <f t="shared" si="405"/>
        <v>0</v>
      </c>
      <c r="CD69" s="74">
        <f t="shared" si="406"/>
        <v>1</v>
      </c>
      <c r="CE69" s="74">
        <f t="shared" si="407"/>
        <v>0</v>
      </c>
      <c r="CF69" s="74">
        <f t="shared" si="408"/>
        <v>7</v>
      </c>
      <c r="CG69" s="74">
        <f t="shared" si="409"/>
        <v>13</v>
      </c>
      <c r="CH69" s="74">
        <f t="shared" si="410"/>
        <v>0</v>
      </c>
      <c r="CI69" s="74">
        <f t="shared" si="411"/>
        <v>2</v>
      </c>
      <c r="CJ69" s="74">
        <f t="shared" si="412"/>
        <v>0</v>
      </c>
      <c r="CK69" s="74">
        <f t="shared" si="413"/>
        <v>1</v>
      </c>
      <c r="CL69" s="74">
        <f t="shared" si="414"/>
        <v>0</v>
      </c>
      <c r="CM69" s="74">
        <f t="shared" si="415"/>
        <v>0</v>
      </c>
      <c r="CN69" s="74">
        <f t="shared" si="416"/>
        <v>0</v>
      </c>
      <c r="CO69">
        <f t="shared" si="417"/>
        <v>0</v>
      </c>
      <c r="CP69">
        <f t="shared" si="418"/>
        <v>0</v>
      </c>
      <c r="CQ69">
        <f t="shared" si="419"/>
        <v>0</v>
      </c>
      <c r="CR69">
        <f t="shared" si="420"/>
        <v>0</v>
      </c>
      <c r="CS69">
        <f t="shared" si="421"/>
        <v>0</v>
      </c>
      <c r="CT69">
        <f t="shared" si="422"/>
        <v>0</v>
      </c>
      <c r="CU69">
        <f t="shared" si="423"/>
        <v>0</v>
      </c>
      <c r="CV69">
        <f t="shared" si="424"/>
        <v>0</v>
      </c>
      <c r="CW69">
        <f t="shared" si="425"/>
        <v>0</v>
      </c>
    </row>
    <row r="70" spans="1:101" ht="18" customHeight="1" x14ac:dyDescent="0.3">
      <c r="A70" s="123" t="s">
        <v>3</v>
      </c>
      <c r="B70" s="109" t="str">
        <f t="shared" si="345"/>
        <v>KAP SSF Kappishäusern</v>
      </c>
      <c r="C70" s="110" t="str">
        <f t="shared" si="346"/>
        <v>Mixed</v>
      </c>
      <c r="D70" s="111" t="s">
        <v>6</v>
      </c>
      <c r="E70" s="109" t="str">
        <f t="shared" si="347"/>
        <v>BEM</v>
      </c>
      <c r="F70" s="110"/>
      <c r="G70" s="110" t="str">
        <f t="shared" si="348"/>
        <v>Mixed</v>
      </c>
      <c r="H70" s="110"/>
      <c r="I70" s="110"/>
      <c r="J70" s="112"/>
      <c r="K70" s="122"/>
      <c r="L70" s="114">
        <v>4</v>
      </c>
      <c r="M70" s="114">
        <v>6</v>
      </c>
      <c r="N70" s="114">
        <v>5</v>
      </c>
      <c r="O70" s="114">
        <v>7</v>
      </c>
      <c r="P70" s="114"/>
      <c r="Q70" s="114"/>
      <c r="R70" s="115">
        <f t="shared" si="349"/>
        <v>0</v>
      </c>
      <c r="S70" s="115">
        <f t="shared" si="350"/>
        <v>2</v>
      </c>
      <c r="T70" s="115">
        <f t="shared" si="351"/>
        <v>0</v>
      </c>
      <c r="U70" s="115">
        <f t="shared" si="352"/>
        <v>1</v>
      </c>
      <c r="V70" s="103" t="s">
        <v>83</v>
      </c>
      <c r="W70" s="73" t="s">
        <v>87</v>
      </c>
      <c r="X70" s="76">
        <v>1</v>
      </c>
      <c r="Y70" s="76">
        <v>2</v>
      </c>
      <c r="Z70" s="96" t="str">
        <f t="shared" si="353"/>
        <v>BLAU</v>
      </c>
      <c r="AA70" s="96" t="str">
        <f t="shared" si="343"/>
        <v>BLAU1</v>
      </c>
      <c r="AB70" s="96" t="str">
        <f t="shared" si="344"/>
        <v>BLAU2</v>
      </c>
      <c r="AC70" s="78"/>
      <c r="AD70" s="74">
        <f t="shared" si="354"/>
        <v>0</v>
      </c>
      <c r="AE70" s="74">
        <f t="shared" si="355"/>
        <v>0</v>
      </c>
      <c r="AF70" s="74">
        <f t="shared" si="356"/>
        <v>0</v>
      </c>
      <c r="AG70" s="74">
        <f t="shared" si="357"/>
        <v>0</v>
      </c>
      <c r="AH70" s="74">
        <f t="shared" si="358"/>
        <v>0</v>
      </c>
      <c r="AI70" s="74">
        <f t="shared" si="359"/>
        <v>0</v>
      </c>
      <c r="AJ70" s="74">
        <f t="shared" si="360"/>
        <v>0</v>
      </c>
      <c r="AK70" s="74">
        <f t="shared" si="361"/>
        <v>0</v>
      </c>
      <c r="AL70" s="74">
        <f t="shared" si="362"/>
        <v>0</v>
      </c>
      <c r="AM70" s="74">
        <f t="shared" si="363"/>
        <v>0</v>
      </c>
      <c r="AN70" s="74">
        <f t="shared" si="364"/>
        <v>0</v>
      </c>
      <c r="AO70" s="74">
        <f t="shared" si="365"/>
        <v>0</v>
      </c>
      <c r="AP70" s="74">
        <f t="shared" si="366"/>
        <v>0</v>
      </c>
      <c r="AQ70" s="74">
        <f t="shared" si="367"/>
        <v>0</v>
      </c>
      <c r="AR70" s="74">
        <f t="shared" si="368"/>
        <v>0</v>
      </c>
      <c r="AS70" s="74">
        <f t="shared" si="369"/>
        <v>0</v>
      </c>
      <c r="AT70" s="74">
        <f t="shared" si="370"/>
        <v>0</v>
      </c>
      <c r="AU70" s="74">
        <f t="shared" si="371"/>
        <v>0</v>
      </c>
      <c r="AV70" s="74">
        <f t="shared" si="372"/>
        <v>0</v>
      </c>
      <c r="AW70" s="74">
        <f t="shared" si="373"/>
        <v>0</v>
      </c>
      <c r="AX70" s="74">
        <f t="shared" si="374"/>
        <v>0</v>
      </c>
      <c r="AY70" s="74">
        <f t="shared" si="375"/>
        <v>0</v>
      </c>
      <c r="AZ70" s="74">
        <f t="shared" si="376"/>
        <v>0</v>
      </c>
      <c r="BA70" s="74">
        <f t="shared" si="377"/>
        <v>0</v>
      </c>
      <c r="BB70" s="74">
        <f t="shared" si="378"/>
        <v>0</v>
      </c>
      <c r="BC70" s="74">
        <f t="shared" si="379"/>
        <v>0</v>
      </c>
      <c r="BD70" s="74">
        <f t="shared" si="380"/>
        <v>0</v>
      </c>
      <c r="BE70" s="74">
        <f t="shared" si="381"/>
        <v>0</v>
      </c>
      <c r="BF70" s="74">
        <f t="shared" si="382"/>
        <v>0</v>
      </c>
      <c r="BG70" s="74">
        <f t="shared" si="383"/>
        <v>0</v>
      </c>
      <c r="BH70" s="74">
        <f t="shared" si="384"/>
        <v>0</v>
      </c>
      <c r="BI70" s="74">
        <f t="shared" si="385"/>
        <v>0</v>
      </c>
      <c r="BJ70" s="74">
        <f t="shared" si="386"/>
        <v>0</v>
      </c>
      <c r="BK70" s="74">
        <f t="shared" si="387"/>
        <v>0</v>
      </c>
      <c r="BL70" s="74">
        <f t="shared" si="388"/>
        <v>0</v>
      </c>
      <c r="BM70" s="74">
        <f t="shared" si="389"/>
        <v>0</v>
      </c>
      <c r="BN70" s="74">
        <f t="shared" si="390"/>
        <v>0</v>
      </c>
      <c r="BO70" s="74">
        <f t="shared" si="391"/>
        <v>0</v>
      </c>
      <c r="BP70" s="74">
        <f t="shared" si="392"/>
        <v>0</v>
      </c>
      <c r="BQ70" s="74">
        <f t="shared" si="393"/>
        <v>0</v>
      </c>
      <c r="BR70" s="74">
        <f t="shared" si="394"/>
        <v>0</v>
      </c>
      <c r="BS70" s="74">
        <f t="shared" si="395"/>
        <v>0</v>
      </c>
      <c r="BT70" s="74">
        <f t="shared" si="396"/>
        <v>0</v>
      </c>
      <c r="BU70" s="74">
        <f t="shared" si="397"/>
        <v>0</v>
      </c>
      <c r="BV70" s="74">
        <f t="shared" si="398"/>
        <v>0</v>
      </c>
      <c r="BW70" s="74">
        <f t="shared" si="399"/>
        <v>0</v>
      </c>
      <c r="BX70" s="74">
        <f t="shared" si="400"/>
        <v>0</v>
      </c>
      <c r="BY70" s="74">
        <f t="shared" si="401"/>
        <v>0</v>
      </c>
      <c r="BZ70" s="74">
        <f t="shared" si="402"/>
        <v>9</v>
      </c>
      <c r="CA70" s="74">
        <f t="shared" si="403"/>
        <v>13</v>
      </c>
      <c r="CB70" s="74">
        <f t="shared" si="404"/>
        <v>0</v>
      </c>
      <c r="CC70" s="74">
        <f t="shared" si="405"/>
        <v>2</v>
      </c>
      <c r="CD70" s="74">
        <f t="shared" si="406"/>
        <v>0</v>
      </c>
      <c r="CE70" s="74">
        <f t="shared" si="407"/>
        <v>1</v>
      </c>
      <c r="CF70" s="74">
        <f t="shared" si="408"/>
        <v>13</v>
      </c>
      <c r="CG70" s="74">
        <f t="shared" si="409"/>
        <v>9</v>
      </c>
      <c r="CH70" s="74">
        <f t="shared" si="410"/>
        <v>2</v>
      </c>
      <c r="CI70" s="74">
        <f t="shared" si="411"/>
        <v>0</v>
      </c>
      <c r="CJ70" s="74">
        <f t="shared" si="412"/>
        <v>1</v>
      </c>
      <c r="CK70" s="74">
        <f t="shared" si="413"/>
        <v>0</v>
      </c>
      <c r="CL70" s="74">
        <f t="shared" si="414"/>
        <v>0</v>
      </c>
      <c r="CM70" s="74">
        <f t="shared" si="415"/>
        <v>0</v>
      </c>
      <c r="CN70" s="74">
        <f t="shared" si="416"/>
        <v>0</v>
      </c>
      <c r="CO70">
        <f t="shared" si="417"/>
        <v>0</v>
      </c>
      <c r="CP70">
        <f t="shared" si="418"/>
        <v>0</v>
      </c>
      <c r="CQ70">
        <f t="shared" si="419"/>
        <v>0</v>
      </c>
      <c r="CR70">
        <f t="shared" si="420"/>
        <v>0</v>
      </c>
      <c r="CS70">
        <f t="shared" si="421"/>
        <v>0</v>
      </c>
      <c r="CT70">
        <f t="shared" si="422"/>
        <v>0</v>
      </c>
      <c r="CU70">
        <f t="shared" si="423"/>
        <v>0</v>
      </c>
      <c r="CV70">
        <f t="shared" si="424"/>
        <v>0</v>
      </c>
      <c r="CW70">
        <f t="shared" si="425"/>
        <v>0</v>
      </c>
    </row>
    <row r="71" spans="1:101" ht="18" customHeight="1" x14ac:dyDescent="0.3">
      <c r="A71" s="123" t="s">
        <v>4</v>
      </c>
      <c r="B71" s="109" t="str">
        <f t="shared" si="345"/>
        <v>FRI</v>
      </c>
      <c r="C71" s="110" t="str">
        <f t="shared" si="346"/>
        <v>Mixed</v>
      </c>
      <c r="D71" s="111" t="s">
        <v>6</v>
      </c>
      <c r="E71" s="109" t="str">
        <f t="shared" si="347"/>
        <v>WER</v>
      </c>
      <c r="F71" s="110"/>
      <c r="G71" s="110" t="str">
        <f t="shared" si="348"/>
        <v>Mixed</v>
      </c>
      <c r="H71" s="110"/>
      <c r="I71" s="110"/>
      <c r="J71" s="112"/>
      <c r="K71" s="122"/>
      <c r="L71" s="119">
        <v>6</v>
      </c>
      <c r="M71" s="119">
        <v>3</v>
      </c>
      <c r="N71" s="119">
        <v>4</v>
      </c>
      <c r="O71" s="119">
        <v>6</v>
      </c>
      <c r="P71" s="119">
        <v>10</v>
      </c>
      <c r="Q71" s="119">
        <v>8</v>
      </c>
      <c r="R71" s="115">
        <f t="shared" si="349"/>
        <v>2</v>
      </c>
      <c r="S71" s="115">
        <f t="shared" si="350"/>
        <v>1</v>
      </c>
      <c r="T71" s="115">
        <f t="shared" si="351"/>
        <v>1</v>
      </c>
      <c r="U71" s="115">
        <f t="shared" si="352"/>
        <v>0</v>
      </c>
      <c r="V71" s="103" t="s">
        <v>83</v>
      </c>
      <c r="W71" s="73" t="s">
        <v>89</v>
      </c>
      <c r="X71" s="76">
        <v>1</v>
      </c>
      <c r="Y71" s="76">
        <v>3</v>
      </c>
      <c r="Z71" s="96" t="str">
        <f t="shared" si="353"/>
        <v>GELB</v>
      </c>
      <c r="AA71" s="96" t="str">
        <f t="shared" si="343"/>
        <v>GELB1</v>
      </c>
      <c r="AB71" s="96" t="str">
        <f t="shared" si="344"/>
        <v>GELB3</v>
      </c>
      <c r="AC71" s="78"/>
      <c r="AD71" s="74">
        <f t="shared" si="354"/>
        <v>0</v>
      </c>
      <c r="AE71" s="74">
        <f t="shared" si="355"/>
        <v>0</v>
      </c>
      <c r="AF71" s="74">
        <f t="shared" si="356"/>
        <v>0</v>
      </c>
      <c r="AG71" s="74">
        <f t="shared" si="357"/>
        <v>0</v>
      </c>
      <c r="AH71" s="74">
        <f t="shared" si="358"/>
        <v>0</v>
      </c>
      <c r="AI71" s="74">
        <f t="shared" si="359"/>
        <v>0</v>
      </c>
      <c r="AJ71" s="74">
        <f t="shared" si="360"/>
        <v>0</v>
      </c>
      <c r="AK71" s="74">
        <f t="shared" si="361"/>
        <v>0</v>
      </c>
      <c r="AL71" s="74">
        <f t="shared" si="362"/>
        <v>0</v>
      </c>
      <c r="AM71" s="74">
        <f t="shared" si="363"/>
        <v>0</v>
      </c>
      <c r="AN71" s="74">
        <f t="shared" si="364"/>
        <v>0</v>
      </c>
      <c r="AO71" s="74">
        <f t="shared" si="365"/>
        <v>0</v>
      </c>
      <c r="AP71" s="74">
        <f t="shared" si="366"/>
        <v>0</v>
      </c>
      <c r="AQ71" s="74">
        <f t="shared" si="367"/>
        <v>0</v>
      </c>
      <c r="AR71" s="74">
        <f t="shared" si="368"/>
        <v>0</v>
      </c>
      <c r="AS71" s="74">
        <f t="shared" si="369"/>
        <v>0</v>
      </c>
      <c r="AT71" s="74">
        <f t="shared" si="370"/>
        <v>0</v>
      </c>
      <c r="AU71" s="74">
        <f t="shared" si="371"/>
        <v>0</v>
      </c>
      <c r="AV71" s="74">
        <f t="shared" si="372"/>
        <v>0</v>
      </c>
      <c r="AW71" s="74">
        <f t="shared" si="373"/>
        <v>0</v>
      </c>
      <c r="AX71" s="74">
        <f t="shared" si="374"/>
        <v>0</v>
      </c>
      <c r="AY71" s="74">
        <f t="shared" si="375"/>
        <v>0</v>
      </c>
      <c r="AZ71" s="74">
        <f t="shared" si="376"/>
        <v>0</v>
      </c>
      <c r="BA71" s="74">
        <f t="shared" si="377"/>
        <v>0</v>
      </c>
      <c r="BB71" s="74">
        <f t="shared" si="378"/>
        <v>20</v>
      </c>
      <c r="BC71" s="74">
        <f t="shared" si="379"/>
        <v>17</v>
      </c>
      <c r="BD71" s="74">
        <f t="shared" si="380"/>
        <v>2</v>
      </c>
      <c r="BE71" s="74">
        <f t="shared" si="381"/>
        <v>1</v>
      </c>
      <c r="BF71" s="74">
        <f t="shared" si="382"/>
        <v>1</v>
      </c>
      <c r="BG71" s="74">
        <f t="shared" si="383"/>
        <v>0</v>
      </c>
      <c r="BH71" s="74">
        <f t="shared" si="384"/>
        <v>0</v>
      </c>
      <c r="BI71" s="74">
        <f t="shared" si="385"/>
        <v>0</v>
      </c>
      <c r="BJ71" s="74">
        <f t="shared" si="386"/>
        <v>0</v>
      </c>
      <c r="BK71" s="74">
        <f t="shared" si="387"/>
        <v>0</v>
      </c>
      <c r="BL71" s="74">
        <f t="shared" si="388"/>
        <v>0</v>
      </c>
      <c r="BM71" s="74">
        <f t="shared" si="389"/>
        <v>0</v>
      </c>
      <c r="BN71" s="74">
        <f t="shared" si="390"/>
        <v>17</v>
      </c>
      <c r="BO71" s="74">
        <f t="shared" si="391"/>
        <v>20</v>
      </c>
      <c r="BP71" s="74">
        <f t="shared" si="392"/>
        <v>1</v>
      </c>
      <c r="BQ71" s="74">
        <f t="shared" si="393"/>
        <v>2</v>
      </c>
      <c r="BR71" s="74">
        <f t="shared" si="394"/>
        <v>0</v>
      </c>
      <c r="BS71" s="74">
        <f t="shared" si="395"/>
        <v>1</v>
      </c>
      <c r="BT71" s="74">
        <f t="shared" si="396"/>
        <v>0</v>
      </c>
      <c r="BU71" s="74">
        <f t="shared" si="397"/>
        <v>0</v>
      </c>
      <c r="BV71" s="74">
        <f t="shared" si="398"/>
        <v>0</v>
      </c>
      <c r="BW71" s="74">
        <f t="shared" si="399"/>
        <v>0</v>
      </c>
      <c r="BX71" s="74">
        <f t="shared" si="400"/>
        <v>0</v>
      </c>
      <c r="BY71" s="74">
        <f t="shared" si="401"/>
        <v>0</v>
      </c>
      <c r="BZ71" s="74">
        <f t="shared" si="402"/>
        <v>0</v>
      </c>
      <c r="CA71" s="74">
        <f t="shared" si="403"/>
        <v>0</v>
      </c>
      <c r="CB71" s="74">
        <f t="shared" si="404"/>
        <v>0</v>
      </c>
      <c r="CC71" s="74">
        <f t="shared" si="405"/>
        <v>0</v>
      </c>
      <c r="CD71" s="74">
        <f t="shared" si="406"/>
        <v>0</v>
      </c>
      <c r="CE71" s="74">
        <f t="shared" si="407"/>
        <v>0</v>
      </c>
      <c r="CF71" s="74">
        <f t="shared" si="408"/>
        <v>0</v>
      </c>
      <c r="CG71" s="74">
        <f t="shared" si="409"/>
        <v>0</v>
      </c>
      <c r="CH71" s="74">
        <f t="shared" si="410"/>
        <v>0</v>
      </c>
      <c r="CI71" s="74">
        <f t="shared" si="411"/>
        <v>0</v>
      </c>
      <c r="CJ71" s="74">
        <f t="shared" si="412"/>
        <v>0</v>
      </c>
      <c r="CK71" s="74">
        <f t="shared" si="413"/>
        <v>0</v>
      </c>
      <c r="CL71" s="74">
        <f t="shared" si="414"/>
        <v>0</v>
      </c>
      <c r="CM71" s="74">
        <f t="shared" si="415"/>
        <v>0</v>
      </c>
      <c r="CN71" s="74">
        <f t="shared" si="416"/>
        <v>0</v>
      </c>
      <c r="CO71">
        <f t="shared" si="417"/>
        <v>0</v>
      </c>
      <c r="CP71">
        <f t="shared" si="418"/>
        <v>0</v>
      </c>
      <c r="CQ71">
        <f t="shared" si="419"/>
        <v>0</v>
      </c>
      <c r="CR71">
        <f t="shared" si="420"/>
        <v>0</v>
      </c>
      <c r="CS71">
        <f t="shared" si="421"/>
        <v>0</v>
      </c>
      <c r="CT71">
        <f t="shared" si="422"/>
        <v>0</v>
      </c>
      <c r="CU71">
        <f t="shared" si="423"/>
        <v>0</v>
      </c>
      <c r="CV71">
        <f t="shared" si="424"/>
        <v>0</v>
      </c>
      <c r="CW71">
        <f t="shared" si="425"/>
        <v>0</v>
      </c>
    </row>
    <row r="72" spans="1:101" ht="18" customHeight="1" x14ac:dyDescent="0.3">
      <c r="A72" s="123" t="s">
        <v>5</v>
      </c>
      <c r="B72" s="109" t="str">
        <f t="shared" si="345"/>
        <v>FRI</v>
      </c>
      <c r="C72" s="110" t="str">
        <f t="shared" si="346"/>
        <v>D-Doppel</v>
      </c>
      <c r="D72" s="111" t="s">
        <v>6</v>
      </c>
      <c r="E72" s="109" t="str">
        <f t="shared" si="347"/>
        <v>WER</v>
      </c>
      <c r="F72" s="110"/>
      <c r="G72" s="110" t="str">
        <f t="shared" si="348"/>
        <v>D-Doppel</v>
      </c>
      <c r="H72" s="110"/>
      <c r="I72" s="110"/>
      <c r="J72" s="112"/>
      <c r="K72" s="122"/>
      <c r="L72" s="119">
        <v>3</v>
      </c>
      <c r="M72" s="119">
        <v>6</v>
      </c>
      <c r="N72" s="119">
        <v>2</v>
      </c>
      <c r="O72" s="119">
        <v>6</v>
      </c>
      <c r="P72" s="119"/>
      <c r="Q72" s="119"/>
      <c r="R72" s="115">
        <f t="shared" si="349"/>
        <v>0</v>
      </c>
      <c r="S72" s="115">
        <f t="shared" si="350"/>
        <v>2</v>
      </c>
      <c r="T72" s="115">
        <f t="shared" si="351"/>
        <v>0</v>
      </c>
      <c r="U72" s="115">
        <f t="shared" si="352"/>
        <v>1</v>
      </c>
      <c r="V72" s="103" t="s">
        <v>82</v>
      </c>
      <c r="W72" s="73" t="s">
        <v>89</v>
      </c>
      <c r="X72" s="76">
        <v>1</v>
      </c>
      <c r="Y72" s="76">
        <v>3</v>
      </c>
      <c r="Z72" s="96" t="str">
        <f t="shared" si="353"/>
        <v>GELB</v>
      </c>
      <c r="AA72" s="96" t="str">
        <f t="shared" si="343"/>
        <v>GELB1</v>
      </c>
      <c r="AB72" s="96" t="str">
        <f t="shared" si="344"/>
        <v>GELB3</v>
      </c>
      <c r="AC72" s="78"/>
      <c r="AD72" s="74">
        <f t="shared" si="354"/>
        <v>0</v>
      </c>
      <c r="AE72" s="74">
        <f t="shared" si="355"/>
        <v>0</v>
      </c>
      <c r="AF72" s="74">
        <f t="shared" si="356"/>
        <v>0</v>
      </c>
      <c r="AG72" s="74">
        <f t="shared" si="357"/>
        <v>0</v>
      </c>
      <c r="AH72" s="74">
        <f t="shared" si="358"/>
        <v>0</v>
      </c>
      <c r="AI72" s="74">
        <f t="shared" si="359"/>
        <v>0</v>
      </c>
      <c r="AJ72" s="74">
        <f t="shared" si="360"/>
        <v>0</v>
      </c>
      <c r="AK72" s="74">
        <f t="shared" si="361"/>
        <v>0</v>
      </c>
      <c r="AL72" s="74">
        <f t="shared" si="362"/>
        <v>0</v>
      </c>
      <c r="AM72" s="74">
        <f t="shared" si="363"/>
        <v>0</v>
      </c>
      <c r="AN72" s="74">
        <f t="shared" si="364"/>
        <v>0</v>
      </c>
      <c r="AO72" s="74">
        <f t="shared" si="365"/>
        <v>0</v>
      </c>
      <c r="AP72" s="74">
        <f t="shared" si="366"/>
        <v>0</v>
      </c>
      <c r="AQ72" s="74">
        <f t="shared" si="367"/>
        <v>0</v>
      </c>
      <c r="AR72" s="74">
        <f t="shared" si="368"/>
        <v>0</v>
      </c>
      <c r="AS72" s="74">
        <f t="shared" si="369"/>
        <v>0</v>
      </c>
      <c r="AT72" s="74">
        <f t="shared" si="370"/>
        <v>0</v>
      </c>
      <c r="AU72" s="74">
        <f t="shared" si="371"/>
        <v>0</v>
      </c>
      <c r="AV72" s="74">
        <f t="shared" si="372"/>
        <v>0</v>
      </c>
      <c r="AW72" s="74">
        <f t="shared" si="373"/>
        <v>0</v>
      </c>
      <c r="AX72" s="74">
        <f t="shared" si="374"/>
        <v>0</v>
      </c>
      <c r="AY72" s="74">
        <f t="shared" si="375"/>
        <v>0</v>
      </c>
      <c r="AZ72" s="74">
        <f t="shared" si="376"/>
        <v>0</v>
      </c>
      <c r="BA72" s="74">
        <f t="shared" si="377"/>
        <v>0</v>
      </c>
      <c r="BB72" s="74">
        <f t="shared" si="378"/>
        <v>5</v>
      </c>
      <c r="BC72" s="74">
        <f t="shared" si="379"/>
        <v>12</v>
      </c>
      <c r="BD72" s="74">
        <f t="shared" si="380"/>
        <v>0</v>
      </c>
      <c r="BE72" s="74">
        <f t="shared" si="381"/>
        <v>2</v>
      </c>
      <c r="BF72" s="74">
        <f t="shared" si="382"/>
        <v>0</v>
      </c>
      <c r="BG72" s="74">
        <f t="shared" si="383"/>
        <v>1</v>
      </c>
      <c r="BH72" s="74">
        <f t="shared" si="384"/>
        <v>0</v>
      </c>
      <c r="BI72" s="74">
        <f t="shared" si="385"/>
        <v>0</v>
      </c>
      <c r="BJ72" s="74">
        <f t="shared" si="386"/>
        <v>0</v>
      </c>
      <c r="BK72" s="74">
        <f t="shared" si="387"/>
        <v>0</v>
      </c>
      <c r="BL72" s="74">
        <f t="shared" si="388"/>
        <v>0</v>
      </c>
      <c r="BM72" s="74">
        <f t="shared" si="389"/>
        <v>0</v>
      </c>
      <c r="BN72" s="74">
        <f t="shared" si="390"/>
        <v>12</v>
      </c>
      <c r="BO72" s="74">
        <f t="shared" si="391"/>
        <v>5</v>
      </c>
      <c r="BP72" s="74">
        <f t="shared" si="392"/>
        <v>2</v>
      </c>
      <c r="BQ72" s="74">
        <f t="shared" si="393"/>
        <v>0</v>
      </c>
      <c r="BR72" s="74">
        <f t="shared" si="394"/>
        <v>1</v>
      </c>
      <c r="BS72" s="74">
        <f t="shared" si="395"/>
        <v>0</v>
      </c>
      <c r="BT72" s="74">
        <f t="shared" si="396"/>
        <v>0</v>
      </c>
      <c r="BU72" s="74">
        <f t="shared" si="397"/>
        <v>0</v>
      </c>
      <c r="BV72" s="74">
        <f t="shared" si="398"/>
        <v>0</v>
      </c>
      <c r="BW72" s="74">
        <f t="shared" si="399"/>
        <v>0</v>
      </c>
      <c r="BX72" s="74">
        <f t="shared" si="400"/>
        <v>0</v>
      </c>
      <c r="BY72" s="74">
        <f t="shared" si="401"/>
        <v>0</v>
      </c>
      <c r="BZ72" s="74">
        <f t="shared" si="402"/>
        <v>0</v>
      </c>
      <c r="CA72" s="74">
        <f t="shared" si="403"/>
        <v>0</v>
      </c>
      <c r="CB72" s="74">
        <f t="shared" si="404"/>
        <v>0</v>
      </c>
      <c r="CC72" s="74">
        <f t="shared" si="405"/>
        <v>0</v>
      </c>
      <c r="CD72" s="74">
        <f t="shared" si="406"/>
        <v>0</v>
      </c>
      <c r="CE72" s="74">
        <f t="shared" si="407"/>
        <v>0</v>
      </c>
      <c r="CF72" s="74">
        <f t="shared" si="408"/>
        <v>0</v>
      </c>
      <c r="CG72" s="74">
        <f t="shared" si="409"/>
        <v>0</v>
      </c>
      <c r="CH72" s="74">
        <f t="shared" si="410"/>
        <v>0</v>
      </c>
      <c r="CI72" s="74">
        <f t="shared" si="411"/>
        <v>0</v>
      </c>
      <c r="CJ72" s="74">
        <f t="shared" si="412"/>
        <v>0</v>
      </c>
      <c r="CK72" s="74">
        <f t="shared" si="413"/>
        <v>0</v>
      </c>
      <c r="CL72" s="74">
        <f t="shared" si="414"/>
        <v>0</v>
      </c>
      <c r="CM72" s="74">
        <f t="shared" si="415"/>
        <v>0</v>
      </c>
      <c r="CN72" s="74">
        <f t="shared" si="416"/>
        <v>0</v>
      </c>
      <c r="CO72">
        <f t="shared" si="417"/>
        <v>0</v>
      </c>
      <c r="CP72">
        <f t="shared" si="418"/>
        <v>0</v>
      </c>
      <c r="CQ72">
        <f t="shared" si="419"/>
        <v>0</v>
      </c>
      <c r="CR72">
        <f t="shared" si="420"/>
        <v>0</v>
      </c>
      <c r="CS72">
        <f t="shared" si="421"/>
        <v>0</v>
      </c>
      <c r="CT72">
        <f t="shared" si="422"/>
        <v>0</v>
      </c>
      <c r="CU72">
        <f t="shared" si="423"/>
        <v>0</v>
      </c>
      <c r="CV72">
        <f t="shared" si="424"/>
        <v>0</v>
      </c>
      <c r="CW72">
        <f t="shared" si="425"/>
        <v>0</v>
      </c>
    </row>
    <row r="73" spans="1:101" ht="15.9" customHeight="1" x14ac:dyDescent="0.3">
      <c r="A73" s="2"/>
      <c r="B73" s="100"/>
      <c r="C73" s="100"/>
      <c r="D73" s="102"/>
      <c r="E73" s="102"/>
      <c r="F73" s="102"/>
      <c r="G73" s="102"/>
      <c r="H73" s="102"/>
      <c r="I73" s="102"/>
      <c r="J73" s="102"/>
      <c r="L73" s="2"/>
      <c r="M73" s="2"/>
      <c r="N73" s="2"/>
      <c r="O73" s="2"/>
      <c r="P73" s="2"/>
      <c r="Q73" s="2"/>
      <c r="R73" s="2"/>
      <c r="S73" s="2"/>
      <c r="T73" s="2"/>
      <c r="U73" s="2"/>
      <c r="V73" s="95"/>
      <c r="W73" s="95"/>
      <c r="X73" s="95"/>
      <c r="Y73" s="95"/>
      <c r="Z73" s="96"/>
      <c r="AA73" s="96" t="str">
        <f t="shared" si="343"/>
        <v/>
      </c>
      <c r="AB73" s="96" t="str">
        <f t="shared" si="344"/>
        <v/>
      </c>
      <c r="AC73" s="78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</row>
    <row r="74" spans="1:101" ht="15.9" customHeight="1" x14ac:dyDescent="0.3">
      <c r="A74" s="2"/>
      <c r="B74" s="100"/>
      <c r="C74" s="100" t="s">
        <v>7</v>
      </c>
      <c r="D74" s="102"/>
      <c r="E74" s="102"/>
      <c r="F74" s="102"/>
      <c r="G74" s="102"/>
      <c r="H74" s="102"/>
      <c r="I74" s="102"/>
      <c r="J74" s="102"/>
      <c r="L74" s="2"/>
      <c r="M74" s="2"/>
      <c r="N74" s="2"/>
      <c r="O74" s="2"/>
      <c r="P74" s="2"/>
      <c r="Q74" s="2"/>
      <c r="R74" s="2"/>
      <c r="S74" s="2"/>
      <c r="T74" s="2"/>
      <c r="U74" s="2"/>
      <c r="V74" s="95"/>
      <c r="W74" s="95"/>
      <c r="X74" s="95"/>
      <c r="Y74" s="95"/>
      <c r="Z74" s="96"/>
      <c r="AA74" s="96" t="str">
        <f t="shared" si="343"/>
        <v/>
      </c>
      <c r="AB74" s="96" t="str">
        <f t="shared" si="344"/>
        <v/>
      </c>
      <c r="AC74" s="78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</row>
    <row r="75" spans="1:101" ht="15.9" customHeight="1" x14ac:dyDescent="0.4">
      <c r="B75" s="102"/>
      <c r="C75" s="101"/>
      <c r="D75" s="101"/>
      <c r="E75" s="101" t="str">
        <f>TEXT($A$2+1,"TTTT, TT.MM.JJJJ")&amp;" 12:30 Uhr"</f>
        <v>Samstag, 05.08.2017 12:30 Uhr</v>
      </c>
      <c r="F75" s="101"/>
      <c r="G75" s="101"/>
      <c r="H75" s="101"/>
      <c r="I75" s="101"/>
      <c r="J75" s="101"/>
      <c r="K75" s="12"/>
      <c r="V75" s="76"/>
      <c r="W75" s="95"/>
      <c r="X75" s="95"/>
      <c r="Y75" s="95"/>
      <c r="Z75" s="96"/>
      <c r="AA75" s="96" t="str">
        <f t="shared" si="343"/>
        <v/>
      </c>
      <c r="AB75" s="96" t="str">
        <f t="shared" si="344"/>
        <v/>
      </c>
      <c r="AC75" s="78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</row>
    <row r="76" spans="1:101" ht="15.9" customHeight="1" x14ac:dyDescent="0.4">
      <c r="A76" s="2"/>
      <c r="B76" s="100"/>
      <c r="C76" s="100"/>
      <c r="D76" s="102"/>
      <c r="E76" s="102"/>
      <c r="F76" s="102"/>
      <c r="G76" s="102"/>
      <c r="H76" s="102"/>
      <c r="I76" s="102"/>
      <c r="J76" s="102"/>
      <c r="L76" s="8" t="s">
        <v>22</v>
      </c>
      <c r="M76" s="7"/>
      <c r="N76" s="8" t="s">
        <v>23</v>
      </c>
      <c r="O76" s="7"/>
      <c r="P76" s="8" t="s">
        <v>24</v>
      </c>
      <c r="Q76" s="7"/>
      <c r="R76" s="8" t="s">
        <v>19</v>
      </c>
      <c r="S76" s="8"/>
      <c r="T76" s="8" t="s">
        <v>21</v>
      </c>
      <c r="U76" s="8"/>
      <c r="V76" s="95"/>
      <c r="W76" s="95"/>
      <c r="X76" s="95"/>
      <c r="Y76" s="95"/>
      <c r="Z76" s="96"/>
      <c r="AA76" s="96" t="str">
        <f t="shared" si="343"/>
        <v/>
      </c>
      <c r="AB76" s="96" t="str">
        <f t="shared" si="344"/>
        <v/>
      </c>
      <c r="AC76" s="78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74"/>
      <c r="CI76" s="74"/>
      <c r="CJ76" s="74"/>
      <c r="CK76" s="74"/>
      <c r="CL76" s="74"/>
      <c r="CM76" s="74"/>
      <c r="CN76" s="74"/>
    </row>
    <row r="77" spans="1:101" ht="18" customHeight="1" x14ac:dyDescent="0.3">
      <c r="A77" s="123" t="s">
        <v>0</v>
      </c>
      <c r="B77" s="109" t="str">
        <f t="shared" ref="B77:B82" si="426">VLOOKUP(AA77,$AC$2:$AD$13,2,)</f>
        <v>GRO</v>
      </c>
      <c r="C77" s="110" t="str">
        <f t="shared" ref="C77:C82" si="427">VLOOKUP(V77,$AK$2:$AL$5,2,)</f>
        <v>D-Doppel</v>
      </c>
      <c r="D77" s="127" t="s">
        <v>6</v>
      </c>
      <c r="E77" s="109" t="str">
        <f t="shared" ref="E77:E82" si="428">VLOOKUP(AB77,$AC$2:$AD$13,2,)</f>
        <v>HÜL</v>
      </c>
      <c r="F77" s="110"/>
      <c r="G77" s="110" t="str">
        <f t="shared" ref="G77:G82" si="429">VLOOKUP(V77,$AK$2:$AL$5,2,)</f>
        <v>D-Doppel</v>
      </c>
      <c r="H77" s="110"/>
      <c r="I77" s="110"/>
      <c r="J77" s="112"/>
      <c r="K77" s="126"/>
      <c r="L77" s="114">
        <v>2</v>
      </c>
      <c r="M77" s="114">
        <v>6</v>
      </c>
      <c r="N77" s="114">
        <v>2</v>
      </c>
      <c r="O77" s="114">
        <v>6</v>
      </c>
      <c r="P77" s="114"/>
      <c r="Q77" s="114"/>
      <c r="R77" s="115">
        <f t="shared" ref="R77:R82" si="430">IF(L77&gt;M77,1,0)+IF(N77&gt;O77,1,0)+IF(P77&gt;Q77,1,0)</f>
        <v>0</v>
      </c>
      <c r="S77" s="115">
        <f t="shared" ref="S77:S82" si="431">IF(L77&lt;M77,1,0)+IF(N77&lt;O77,1,0)+IF(P77&lt;Q77,1,0)</f>
        <v>2</v>
      </c>
      <c r="T77" s="115">
        <f t="shared" ref="T77:T82" si="432">IF(R77&gt;S77,1,0)</f>
        <v>0</v>
      </c>
      <c r="U77" s="115">
        <f t="shared" ref="U77:U82" si="433">IF(R77&lt;S77,1,0)</f>
        <v>1</v>
      </c>
      <c r="V77" s="103" t="s">
        <v>82</v>
      </c>
      <c r="W77" s="103" t="s">
        <v>88</v>
      </c>
      <c r="X77" s="76">
        <v>3</v>
      </c>
      <c r="Y77" s="76">
        <v>2</v>
      </c>
      <c r="Z77" s="96" t="str">
        <f t="shared" ref="Z77:Z82" si="434">IF(W77="B","BLAU",IF(W77="G","GELB",IF(W77="L","LILA","ROT")))</f>
        <v>LILA</v>
      </c>
      <c r="AA77" s="96" t="str">
        <f t="shared" si="343"/>
        <v>LILA3</v>
      </c>
      <c r="AB77" s="96" t="str">
        <f t="shared" si="344"/>
        <v>LILA2</v>
      </c>
      <c r="AC77" s="78"/>
      <c r="AD77" s="74">
        <f t="shared" ref="AD77:AD82" si="435">IF($AA77="ROT1",$L77+$N77+$P77,0)+IF($AB77="ROT1",$M77+$O77+$Q77,0)</f>
        <v>0</v>
      </c>
      <c r="AE77" s="74">
        <f t="shared" ref="AE77:AE82" si="436">IF($AA77="ROT1",$M77+$O77+$Q77,0)+IF($AB77="ROT1",$L77+$N77+$P77,0)</f>
        <v>0</v>
      </c>
      <c r="AF77" s="74">
        <f t="shared" ref="AF77:AF82" si="437">IF($AA77="ROT1",$R77,0)+IF($AB77="ROT1",$S77,0)</f>
        <v>0</v>
      </c>
      <c r="AG77" s="74">
        <f t="shared" ref="AG77:AG82" si="438">IF($AA77="ROT1",$S77,0)+IF($AB77="ROT1",$R77,0)</f>
        <v>0</v>
      </c>
      <c r="AH77" s="74">
        <f t="shared" ref="AH77:AH82" si="439">IF($AA77="ROT1",$T77,0)+IF($AB77="ROT1",$U77,0)</f>
        <v>0</v>
      </c>
      <c r="AI77" s="74">
        <f t="shared" ref="AI77:AI82" si="440">IF($AA77="ROT1",$U77,0)+IF($AB77="ROT1",$T77,0)</f>
        <v>0</v>
      </c>
      <c r="AJ77" s="74">
        <f t="shared" ref="AJ77:AJ82" si="441">IF($AA77="ROT2",$L77+$N77+$P77,0)+IF($AB77="ROT2",$M77+$O77+$Q77,0)</f>
        <v>0</v>
      </c>
      <c r="AK77" s="74">
        <f t="shared" ref="AK77:AK82" si="442">IF($AA77="ROT2",$M77+$O77+$Q77,0)+IF($AB77="ROT2",$L77+$N77+$P77,0)</f>
        <v>0</v>
      </c>
      <c r="AL77" s="74">
        <f t="shared" ref="AL77:AL82" si="443">IF($AA77="ROT2",$R77,0)+IF($AB77="ROT2",$S77,0)</f>
        <v>0</v>
      </c>
      <c r="AM77" s="74">
        <f t="shared" ref="AM77:AM82" si="444">IF($AA77="ROT2",$S77,0)+IF($AB77="ROT2",$R77,0)</f>
        <v>0</v>
      </c>
      <c r="AN77" s="74">
        <f t="shared" ref="AN77:AN82" si="445">IF($AA77="ROT2",$T77,0)+IF($AB77="ROT2",$U77,0)</f>
        <v>0</v>
      </c>
      <c r="AO77" s="74">
        <f t="shared" ref="AO77:AO82" si="446">IF($AA77="ROT2",$U77,0)+IF($AB77="ROT2",$T77,0)</f>
        <v>0</v>
      </c>
      <c r="AP77" s="74">
        <f t="shared" ref="AP77:AP82" si="447">IF($AA77="ROT3",$L77+$N77+$P77,0)+IF($AB77="ROT3",$M77+$O77+$Q77,0)</f>
        <v>0</v>
      </c>
      <c r="AQ77" s="74">
        <f t="shared" ref="AQ77:AQ82" si="448">IF($AA77="ROT3",$M77+$O77+$Q77,0)+IF($AB77="ROT3",$L77+$N77+$P77,0)</f>
        <v>0</v>
      </c>
      <c r="AR77" s="74">
        <f t="shared" ref="AR77:AR82" si="449">IF($AA77="ROT3",$R77,0)+IF($AB77="ROT3",$S77,0)</f>
        <v>0</v>
      </c>
      <c r="AS77" s="74">
        <f t="shared" ref="AS77:AS82" si="450">IF($AA77="ROT3",$S77,0)+IF($AB77="ROT3",$R77,0)</f>
        <v>0</v>
      </c>
      <c r="AT77" s="74">
        <f t="shared" ref="AT77:AT82" si="451">IF($AA77="ROT3",$T77,0)+IF($AB77="ROT3",$U77,0)</f>
        <v>0</v>
      </c>
      <c r="AU77" s="74">
        <f t="shared" ref="AU77:AU82" si="452">IF($AA77="ROT3",$U77,0)+IF($AB77="ROT3",$T77,0)</f>
        <v>0</v>
      </c>
      <c r="AV77" s="74">
        <f t="shared" ref="AV77:AV82" si="453">IF($AA77="LILA1",$L77+$N77+$P77,0)+IF($AB77="LILA1",$M77+$O77+$Q77,0)</f>
        <v>0</v>
      </c>
      <c r="AW77" s="74">
        <f t="shared" ref="AW77:AW82" si="454">IF($AA77="LILA1",$M77+$O77+$Q77,0)+IF($AB77="LILA1",$L77+$N77+$P77,0)</f>
        <v>0</v>
      </c>
      <c r="AX77" s="74">
        <f t="shared" ref="AX77:AX82" si="455">IF($AA77="LILA1",$R77,0)+IF($AB77="LILA1",$S77,0)</f>
        <v>0</v>
      </c>
      <c r="AY77" s="74">
        <f t="shared" ref="AY77:AY82" si="456">IF($AA77="LILA1",$S77,0)+IF($AB77="LILA1",$R77,0)</f>
        <v>0</v>
      </c>
      <c r="AZ77" s="74">
        <f t="shared" ref="AZ77:AZ82" si="457">IF($AA77="LILA1",$T77,0)+IF($AB77="LILA1",$U77,0)</f>
        <v>0</v>
      </c>
      <c r="BA77" s="74">
        <f t="shared" ref="BA77:BA82" si="458">IF($AA77="LILA1",$U77,0)+IF($AB77="LILA1",$T77,0)</f>
        <v>0</v>
      </c>
      <c r="BB77" s="74">
        <f t="shared" ref="BB77:BB82" si="459">IF($AA77="GELB1",$L77+$N77+$P77,0)+IF($AB77="GELB1",$M77+$O77+$Q77,0)</f>
        <v>0</v>
      </c>
      <c r="BC77" s="74">
        <f t="shared" ref="BC77:BC82" si="460">IF($AA77="GELB1",$M77+$O77+$Q77,0)+IF($AB77="GELB1",$L77+$N77+$P77,0)</f>
        <v>0</v>
      </c>
      <c r="BD77" s="74">
        <f t="shared" ref="BD77:BD82" si="461">IF($AA77="GELB1",$R77,0)+IF($AB77="GELB1",$S77,0)</f>
        <v>0</v>
      </c>
      <c r="BE77" s="74">
        <f t="shared" ref="BE77:BE82" si="462">IF($AA77="GELB1",$S77,0)+IF($AB77="GELB1",$R77,0)</f>
        <v>0</v>
      </c>
      <c r="BF77" s="74">
        <f t="shared" ref="BF77:BF82" si="463">IF($AA77="GELB1",$T77,0)+IF($AB77="GELB1",$U77,0)</f>
        <v>0</v>
      </c>
      <c r="BG77" s="74">
        <f t="shared" ref="BG77:BG82" si="464">IF($AA77="GELB1",$U77,0)+IF($AB77="GELB1",$T77,0)</f>
        <v>0</v>
      </c>
      <c r="BH77" s="74">
        <f t="shared" ref="BH77:BH82" si="465">IF($AA77="GELB2",$L77+$N77+$P77,0)+IF($AB77="GELB2",$M77+$O77+$Q77,0)</f>
        <v>0</v>
      </c>
      <c r="BI77" s="74">
        <f t="shared" ref="BI77:BI82" si="466">IF($AA77="GELB2",$M77+$O77+$Q77,0)+IF($AB77="GELB2",$L77+$N77+$P77,0)</f>
        <v>0</v>
      </c>
      <c r="BJ77" s="74">
        <f t="shared" ref="BJ77:BJ82" si="467">IF($AA77="GELB2",$R77,0)+IF($AB77="GELB2",$S77,0)</f>
        <v>0</v>
      </c>
      <c r="BK77" s="74">
        <f t="shared" ref="BK77:BK82" si="468">IF($AA77="GELB2",$S77,0)+IF($AB77="GELB2",$R77,0)</f>
        <v>0</v>
      </c>
      <c r="BL77" s="74">
        <f t="shared" ref="BL77:BL82" si="469">IF($AA77="GELB2",$T77,0)+IF($AB77="GELB2",$U77,0)</f>
        <v>0</v>
      </c>
      <c r="BM77" s="74">
        <f t="shared" ref="BM77:BM82" si="470">IF($AA77="GELB2",$U77,0)+IF($AB77="GELB2",$T77,0)</f>
        <v>0</v>
      </c>
      <c r="BN77" s="74">
        <f t="shared" ref="BN77:BN82" si="471">IF($AA77="GELB3",$L77+$N77+$P77,0)+IF($AB77="GELB3",$M77+$O77+$Q77,0)</f>
        <v>0</v>
      </c>
      <c r="BO77" s="74">
        <f t="shared" ref="BO77:BO82" si="472">IF($AA77="GELB3",$M77+$O77+$Q77,0)+IF($AB77="GELB3",$L77+$N77+$P77,0)</f>
        <v>0</v>
      </c>
      <c r="BP77" s="74">
        <f t="shared" ref="BP77:BP82" si="473">IF($AA77="GELB3",$R77,0)+IF($AB77="GELB3",$S77,0)</f>
        <v>0</v>
      </c>
      <c r="BQ77" s="74">
        <f t="shared" ref="BQ77:BQ82" si="474">IF($AA77="GELB3",$S77,0)+IF($AB77="GELB3",$R77,0)</f>
        <v>0</v>
      </c>
      <c r="BR77" s="74">
        <f t="shared" ref="BR77:BR82" si="475">IF($AA77="GELB3",$T77,0)+IF($AB77="GELB3",$U77,0)</f>
        <v>0</v>
      </c>
      <c r="BS77" s="74">
        <f t="shared" ref="BS77:BS82" si="476">IF($AA77="GELB3",$U77,0)+IF($AB77="GELB3",$T77,0)</f>
        <v>0</v>
      </c>
      <c r="BT77" s="74">
        <f t="shared" ref="BT77:BT82" si="477">IF($AA77="LILA3",$L77+$N77+$P77,0)+IF($AB77="LILA3",$M77+$O77+$Q77,0)</f>
        <v>4</v>
      </c>
      <c r="BU77" s="74">
        <f t="shared" ref="BU77:BU82" si="478">IF($AA77="LILA3",$M77+$O77+$Q77,0)+IF($AB77="LILA3",$L77+$N77+$P77,0)</f>
        <v>12</v>
      </c>
      <c r="BV77" s="74">
        <f t="shared" ref="BV77:BV82" si="479">IF($AA77="LILA3",$R77,0)+IF($AB77="LILA3",$S77,0)</f>
        <v>0</v>
      </c>
      <c r="BW77" s="74">
        <f t="shared" ref="BW77:BW82" si="480">IF($AA77="LILA3",$S77,0)+IF($AB77="LILA3",$R77,0)</f>
        <v>2</v>
      </c>
      <c r="BX77" s="74">
        <f t="shared" ref="BX77:BX82" si="481">IF($AA77="LILA3",$T77,0)+IF($AB77="LILA3",$U77,0)</f>
        <v>0</v>
      </c>
      <c r="BY77" s="74">
        <f t="shared" ref="BY77:BY82" si="482">IF($AA77="LILA3",$U77,0)+IF($AB77="LILA3",$T77,0)</f>
        <v>1</v>
      </c>
      <c r="BZ77" s="74">
        <f t="shared" ref="BZ77:BZ82" si="483">IF($AA77="BLAU1",$L77+$N77+$P77,0)+IF($AB77="BLAU1",$M77+$O77+$Q77,0)</f>
        <v>0</v>
      </c>
      <c r="CA77" s="74">
        <f t="shared" ref="CA77:CA82" si="484">IF($AA77="BLAU1",$M77+$O77+$Q77,0)+IF($AB77="BLAU1",$L77+$N77+$P77,0)</f>
        <v>0</v>
      </c>
      <c r="CB77" s="74">
        <f t="shared" ref="CB77:CB82" si="485">IF($AA77="BLAU1",$R77,0)+IF($AB77="BLAU1",$S77,0)</f>
        <v>0</v>
      </c>
      <c r="CC77" s="74">
        <f t="shared" ref="CC77:CC82" si="486">IF($AA77="BLAU1",$S77,0)+IF($AB77="BLAU1",$R77,0)</f>
        <v>0</v>
      </c>
      <c r="CD77" s="74">
        <f t="shared" ref="CD77:CD82" si="487">IF($AA77="BLAU1",$T77,0)+IF($AB77="BLAU1",$U77,0)</f>
        <v>0</v>
      </c>
      <c r="CE77" s="74">
        <f t="shared" ref="CE77:CE82" si="488">IF($AA77="BLAU1",$U77,0)+IF($AB77="BLAU1",$T77,0)</f>
        <v>0</v>
      </c>
      <c r="CF77" s="74">
        <f t="shared" ref="CF77:CF82" si="489">IF($AA77="BLAU2",$L77+$N77+$P77,0)+IF($AB77="BLAU2",$M77+$O77+$Q77,0)</f>
        <v>0</v>
      </c>
      <c r="CG77" s="74">
        <f t="shared" ref="CG77:CG82" si="490">IF($AA77="BLAU2",$M77+$O77+$Q77,0)+IF($AB77="BLAU2",$L77+$N77+$P77,0)</f>
        <v>0</v>
      </c>
      <c r="CH77" s="74">
        <f t="shared" ref="CH77:CH82" si="491">IF($AA77="BLAU2",$R77,0)+IF($AB77="BLAU2",$S77,0)</f>
        <v>0</v>
      </c>
      <c r="CI77" s="74">
        <f t="shared" ref="CI77:CI82" si="492">IF($AA77="BLAU2",$S77,0)+IF($AB77="BLAU2",$R77,0)</f>
        <v>0</v>
      </c>
      <c r="CJ77" s="74">
        <f t="shared" ref="CJ77:CJ82" si="493">IF($AA77="BLAU2",$T77,0)+IF($AB77="BLAU2",$U77,0)</f>
        <v>0</v>
      </c>
      <c r="CK77" s="74">
        <f t="shared" ref="CK77:CK82" si="494">IF($AA77="BLAU2",$U77,0)+IF($AB77="BLAU2",$T77,0)</f>
        <v>0</v>
      </c>
      <c r="CL77" s="74">
        <f t="shared" ref="CL77:CL82" si="495">IF($AA77="BLAU3",$L77+$N77+$P77,0)+IF($AB77="BLAU3",$M77+$O77+$Q77,0)</f>
        <v>0</v>
      </c>
      <c r="CM77" s="74">
        <f t="shared" ref="CM77:CM82" si="496">IF($AA77="BLAU3",$M77+$O77+$Q77,0)+IF($AB77="BLAU3",$L77+$N77+$P77,0)</f>
        <v>0</v>
      </c>
      <c r="CN77" s="74">
        <f t="shared" ref="CN77:CN82" si="497">IF($AA77="BLAU3",$R77,0)+IF($AB77="BLAU3",$S77,0)</f>
        <v>0</v>
      </c>
      <c r="CO77">
        <f t="shared" ref="CO77:CO82" si="498">IF($AA77="BLAU3",$S77,0)+IF($AB77="BLAU3",$R77,0)</f>
        <v>0</v>
      </c>
      <c r="CP77">
        <f t="shared" ref="CP77:CP82" si="499">IF($AA77="BLAU3",$T77,0)+IF($AB77="BLAU3",$U77,0)</f>
        <v>0</v>
      </c>
      <c r="CQ77">
        <f t="shared" ref="CQ77:CQ82" si="500">IF($AA77="BLAU3",$U77,0)+IF($AB77="BLAU3",$T77,0)</f>
        <v>0</v>
      </c>
      <c r="CR77">
        <f t="shared" ref="CR77:CR82" si="501">IF($AA77="LILA2",$L77+$N77+$P77,0)+IF($AB77="LILA2",$M77+$O77+$Q77,0)</f>
        <v>12</v>
      </c>
      <c r="CS77">
        <f t="shared" ref="CS77:CS82" si="502">IF($AA77="LILA2",$M77+$O77+$Q77,0)+IF($AB77="LILA2",$L77+$N77+$P77,0)</f>
        <v>4</v>
      </c>
      <c r="CT77">
        <f t="shared" ref="CT77:CT82" si="503">IF($AA77="LILA2",$R77,0)+IF($AB77="LILA2",$S77,0)</f>
        <v>2</v>
      </c>
      <c r="CU77">
        <f t="shared" ref="CU77:CU82" si="504">IF($AA77="LILA2",$S77,0)+IF($AB77="LILA2",$R77,0)</f>
        <v>0</v>
      </c>
      <c r="CV77">
        <f t="shared" ref="CV77:CV82" si="505">IF($AA77="LILA2",$T77,0)+IF($AB77="LILA2",$U77,0)</f>
        <v>1</v>
      </c>
      <c r="CW77">
        <f t="shared" ref="CW77:CW82" si="506">IF($AA77="LILA2",$U77,0)+IF($AB77="LILA2",$T77,0)</f>
        <v>0</v>
      </c>
    </row>
    <row r="78" spans="1:101" ht="18" customHeight="1" x14ac:dyDescent="0.3">
      <c r="A78" s="123" t="s">
        <v>1</v>
      </c>
      <c r="B78" s="109" t="str">
        <f t="shared" si="426"/>
        <v>GRO</v>
      </c>
      <c r="C78" s="110" t="str">
        <f t="shared" si="427"/>
        <v>Mixed</v>
      </c>
      <c r="D78" s="127" t="s">
        <v>6</v>
      </c>
      <c r="E78" s="109" t="str">
        <f t="shared" si="428"/>
        <v>HÜL</v>
      </c>
      <c r="F78" s="110"/>
      <c r="G78" s="110" t="str">
        <f t="shared" si="429"/>
        <v>Mixed</v>
      </c>
      <c r="H78" s="110"/>
      <c r="I78" s="110"/>
      <c r="J78" s="112"/>
      <c r="K78" s="124"/>
      <c r="L78" s="114">
        <v>4</v>
      </c>
      <c r="M78" s="114">
        <v>6</v>
      </c>
      <c r="N78" s="114">
        <v>1</v>
      </c>
      <c r="O78" s="114">
        <v>6</v>
      </c>
      <c r="P78" s="114"/>
      <c r="Q78" s="114"/>
      <c r="R78" s="115">
        <f t="shared" si="430"/>
        <v>0</v>
      </c>
      <c r="S78" s="115">
        <f t="shared" si="431"/>
        <v>2</v>
      </c>
      <c r="T78" s="115">
        <f t="shared" si="432"/>
        <v>0</v>
      </c>
      <c r="U78" s="115">
        <f t="shared" si="433"/>
        <v>1</v>
      </c>
      <c r="V78" s="103" t="s">
        <v>83</v>
      </c>
      <c r="W78" s="103" t="s">
        <v>88</v>
      </c>
      <c r="X78" s="76">
        <v>3</v>
      </c>
      <c r="Y78" s="76">
        <v>2</v>
      </c>
      <c r="Z78" s="96" t="str">
        <f t="shared" si="434"/>
        <v>LILA</v>
      </c>
      <c r="AA78" s="96" t="str">
        <f t="shared" si="343"/>
        <v>LILA3</v>
      </c>
      <c r="AB78" s="96" t="str">
        <f t="shared" si="344"/>
        <v>LILA2</v>
      </c>
      <c r="AC78" s="78"/>
      <c r="AD78" s="74">
        <f t="shared" si="435"/>
        <v>0</v>
      </c>
      <c r="AE78" s="74">
        <f t="shared" si="436"/>
        <v>0</v>
      </c>
      <c r="AF78" s="74">
        <f t="shared" si="437"/>
        <v>0</v>
      </c>
      <c r="AG78" s="74">
        <f t="shared" si="438"/>
        <v>0</v>
      </c>
      <c r="AH78" s="74">
        <f t="shared" si="439"/>
        <v>0</v>
      </c>
      <c r="AI78" s="74">
        <f t="shared" si="440"/>
        <v>0</v>
      </c>
      <c r="AJ78" s="74">
        <f t="shared" si="441"/>
        <v>0</v>
      </c>
      <c r="AK78" s="74">
        <f t="shared" si="442"/>
        <v>0</v>
      </c>
      <c r="AL78" s="74">
        <f t="shared" si="443"/>
        <v>0</v>
      </c>
      <c r="AM78" s="74">
        <f t="shared" si="444"/>
        <v>0</v>
      </c>
      <c r="AN78" s="74">
        <f t="shared" si="445"/>
        <v>0</v>
      </c>
      <c r="AO78" s="74">
        <f t="shared" si="446"/>
        <v>0</v>
      </c>
      <c r="AP78" s="74">
        <f t="shared" si="447"/>
        <v>0</v>
      </c>
      <c r="AQ78" s="74">
        <f t="shared" si="448"/>
        <v>0</v>
      </c>
      <c r="AR78" s="74">
        <f t="shared" si="449"/>
        <v>0</v>
      </c>
      <c r="AS78" s="74">
        <f t="shared" si="450"/>
        <v>0</v>
      </c>
      <c r="AT78" s="74">
        <f t="shared" si="451"/>
        <v>0</v>
      </c>
      <c r="AU78" s="74">
        <f t="shared" si="452"/>
        <v>0</v>
      </c>
      <c r="AV78" s="74">
        <f t="shared" si="453"/>
        <v>0</v>
      </c>
      <c r="AW78" s="74">
        <f t="shared" si="454"/>
        <v>0</v>
      </c>
      <c r="AX78" s="74">
        <f t="shared" si="455"/>
        <v>0</v>
      </c>
      <c r="AY78" s="74">
        <f t="shared" si="456"/>
        <v>0</v>
      </c>
      <c r="AZ78" s="74">
        <f t="shared" si="457"/>
        <v>0</v>
      </c>
      <c r="BA78" s="74">
        <f t="shared" si="458"/>
        <v>0</v>
      </c>
      <c r="BB78" s="74">
        <f t="shared" si="459"/>
        <v>0</v>
      </c>
      <c r="BC78" s="74">
        <f t="shared" si="460"/>
        <v>0</v>
      </c>
      <c r="BD78" s="74">
        <f t="shared" si="461"/>
        <v>0</v>
      </c>
      <c r="BE78" s="74">
        <f t="shared" si="462"/>
        <v>0</v>
      </c>
      <c r="BF78" s="74">
        <f t="shared" si="463"/>
        <v>0</v>
      </c>
      <c r="BG78" s="74">
        <f t="shared" si="464"/>
        <v>0</v>
      </c>
      <c r="BH78" s="74">
        <f t="shared" si="465"/>
        <v>0</v>
      </c>
      <c r="BI78" s="74">
        <f t="shared" si="466"/>
        <v>0</v>
      </c>
      <c r="BJ78" s="74">
        <f t="shared" si="467"/>
        <v>0</v>
      </c>
      <c r="BK78" s="74">
        <f t="shared" si="468"/>
        <v>0</v>
      </c>
      <c r="BL78" s="74">
        <f t="shared" si="469"/>
        <v>0</v>
      </c>
      <c r="BM78" s="74">
        <f t="shared" si="470"/>
        <v>0</v>
      </c>
      <c r="BN78" s="74">
        <f t="shared" si="471"/>
        <v>0</v>
      </c>
      <c r="BO78" s="74">
        <f t="shared" si="472"/>
        <v>0</v>
      </c>
      <c r="BP78" s="74">
        <f t="shared" si="473"/>
        <v>0</v>
      </c>
      <c r="BQ78" s="74">
        <f t="shared" si="474"/>
        <v>0</v>
      </c>
      <c r="BR78" s="74">
        <f t="shared" si="475"/>
        <v>0</v>
      </c>
      <c r="BS78" s="74">
        <f t="shared" si="476"/>
        <v>0</v>
      </c>
      <c r="BT78" s="74">
        <f t="shared" si="477"/>
        <v>5</v>
      </c>
      <c r="BU78" s="74">
        <f t="shared" si="478"/>
        <v>12</v>
      </c>
      <c r="BV78" s="74">
        <f t="shared" si="479"/>
        <v>0</v>
      </c>
      <c r="BW78" s="74">
        <f t="shared" si="480"/>
        <v>2</v>
      </c>
      <c r="BX78" s="74">
        <f t="shared" si="481"/>
        <v>0</v>
      </c>
      <c r="BY78" s="74">
        <f t="shared" si="482"/>
        <v>1</v>
      </c>
      <c r="BZ78" s="74">
        <f t="shared" si="483"/>
        <v>0</v>
      </c>
      <c r="CA78" s="74">
        <f t="shared" si="484"/>
        <v>0</v>
      </c>
      <c r="CB78" s="74">
        <f t="shared" si="485"/>
        <v>0</v>
      </c>
      <c r="CC78" s="74">
        <f t="shared" si="486"/>
        <v>0</v>
      </c>
      <c r="CD78" s="74">
        <f t="shared" si="487"/>
        <v>0</v>
      </c>
      <c r="CE78" s="74">
        <f t="shared" si="488"/>
        <v>0</v>
      </c>
      <c r="CF78" s="74">
        <f t="shared" si="489"/>
        <v>0</v>
      </c>
      <c r="CG78" s="74">
        <f t="shared" si="490"/>
        <v>0</v>
      </c>
      <c r="CH78" s="74">
        <f t="shared" si="491"/>
        <v>0</v>
      </c>
      <c r="CI78" s="74">
        <f t="shared" si="492"/>
        <v>0</v>
      </c>
      <c r="CJ78" s="74">
        <f t="shared" si="493"/>
        <v>0</v>
      </c>
      <c r="CK78" s="74">
        <f t="shared" si="494"/>
        <v>0</v>
      </c>
      <c r="CL78" s="74">
        <f t="shared" si="495"/>
        <v>0</v>
      </c>
      <c r="CM78" s="74">
        <f t="shared" si="496"/>
        <v>0</v>
      </c>
      <c r="CN78" s="74">
        <f t="shared" si="497"/>
        <v>0</v>
      </c>
      <c r="CO78">
        <f t="shared" si="498"/>
        <v>0</v>
      </c>
      <c r="CP78">
        <f t="shared" si="499"/>
        <v>0</v>
      </c>
      <c r="CQ78">
        <f t="shared" si="500"/>
        <v>0</v>
      </c>
      <c r="CR78">
        <f t="shared" si="501"/>
        <v>12</v>
      </c>
      <c r="CS78">
        <f t="shared" si="502"/>
        <v>5</v>
      </c>
      <c r="CT78">
        <f t="shared" si="503"/>
        <v>2</v>
      </c>
      <c r="CU78">
        <f t="shared" si="504"/>
        <v>0</v>
      </c>
      <c r="CV78">
        <f t="shared" si="505"/>
        <v>1</v>
      </c>
      <c r="CW78">
        <f t="shared" si="506"/>
        <v>0</v>
      </c>
    </row>
    <row r="79" spans="1:101" ht="18" customHeight="1" x14ac:dyDescent="0.3">
      <c r="A79" s="123" t="s">
        <v>2</v>
      </c>
      <c r="B79" s="109" t="str">
        <f t="shared" si="426"/>
        <v>KAP SSF Kappishäusern</v>
      </c>
      <c r="C79" s="110" t="str">
        <f t="shared" si="427"/>
        <v>H-Doppel 1</v>
      </c>
      <c r="D79" s="127" t="s">
        <v>6</v>
      </c>
      <c r="E79" s="109" t="str">
        <f t="shared" si="428"/>
        <v>BEM</v>
      </c>
      <c r="F79" s="110"/>
      <c r="G79" s="110" t="str">
        <f t="shared" si="429"/>
        <v>H-Doppel 1</v>
      </c>
      <c r="H79" s="110"/>
      <c r="I79" s="110"/>
      <c r="J79" s="112"/>
      <c r="K79" s="122"/>
      <c r="L79" s="114">
        <v>6</v>
      </c>
      <c r="M79" s="114">
        <v>1</v>
      </c>
      <c r="N79" s="114">
        <v>6</v>
      </c>
      <c r="O79" s="114">
        <v>4</v>
      </c>
      <c r="P79" s="114"/>
      <c r="Q79" s="114"/>
      <c r="R79" s="115">
        <f t="shared" si="430"/>
        <v>2</v>
      </c>
      <c r="S79" s="115">
        <f t="shared" si="431"/>
        <v>0</v>
      </c>
      <c r="T79" s="115">
        <f t="shared" si="432"/>
        <v>1</v>
      </c>
      <c r="U79" s="115">
        <f t="shared" si="433"/>
        <v>0</v>
      </c>
      <c r="V79" s="103">
        <v>1</v>
      </c>
      <c r="W79" s="103" t="s">
        <v>87</v>
      </c>
      <c r="X79" s="76">
        <v>1</v>
      </c>
      <c r="Y79" s="76">
        <v>2</v>
      </c>
      <c r="Z79" s="96" t="str">
        <f t="shared" si="434"/>
        <v>BLAU</v>
      </c>
      <c r="AA79" s="96" t="str">
        <f t="shared" si="343"/>
        <v>BLAU1</v>
      </c>
      <c r="AB79" s="96" t="str">
        <f t="shared" si="344"/>
        <v>BLAU2</v>
      </c>
      <c r="AC79" s="78"/>
      <c r="AD79" s="74">
        <f t="shared" si="435"/>
        <v>0</v>
      </c>
      <c r="AE79" s="74">
        <f t="shared" si="436"/>
        <v>0</v>
      </c>
      <c r="AF79" s="74">
        <f t="shared" si="437"/>
        <v>0</v>
      </c>
      <c r="AG79" s="74">
        <f t="shared" si="438"/>
        <v>0</v>
      </c>
      <c r="AH79" s="74">
        <f t="shared" si="439"/>
        <v>0</v>
      </c>
      <c r="AI79" s="74">
        <f t="shared" si="440"/>
        <v>0</v>
      </c>
      <c r="AJ79" s="74">
        <f t="shared" si="441"/>
        <v>0</v>
      </c>
      <c r="AK79" s="74">
        <f t="shared" si="442"/>
        <v>0</v>
      </c>
      <c r="AL79" s="74">
        <f t="shared" si="443"/>
        <v>0</v>
      </c>
      <c r="AM79" s="74">
        <f t="shared" si="444"/>
        <v>0</v>
      </c>
      <c r="AN79" s="74">
        <f t="shared" si="445"/>
        <v>0</v>
      </c>
      <c r="AO79" s="74">
        <f t="shared" si="446"/>
        <v>0</v>
      </c>
      <c r="AP79" s="74">
        <f t="shared" si="447"/>
        <v>0</v>
      </c>
      <c r="AQ79" s="74">
        <f t="shared" si="448"/>
        <v>0</v>
      </c>
      <c r="AR79" s="74">
        <f t="shared" si="449"/>
        <v>0</v>
      </c>
      <c r="AS79" s="74">
        <f t="shared" si="450"/>
        <v>0</v>
      </c>
      <c r="AT79" s="74">
        <f t="shared" si="451"/>
        <v>0</v>
      </c>
      <c r="AU79" s="74">
        <f t="shared" si="452"/>
        <v>0</v>
      </c>
      <c r="AV79" s="74">
        <f t="shared" si="453"/>
        <v>0</v>
      </c>
      <c r="AW79" s="74">
        <f t="shared" si="454"/>
        <v>0</v>
      </c>
      <c r="AX79" s="74">
        <f t="shared" si="455"/>
        <v>0</v>
      </c>
      <c r="AY79" s="74">
        <f t="shared" si="456"/>
        <v>0</v>
      </c>
      <c r="AZ79" s="74">
        <f t="shared" si="457"/>
        <v>0</v>
      </c>
      <c r="BA79" s="74">
        <f t="shared" si="458"/>
        <v>0</v>
      </c>
      <c r="BB79" s="74">
        <f t="shared" si="459"/>
        <v>0</v>
      </c>
      <c r="BC79" s="74">
        <f t="shared" si="460"/>
        <v>0</v>
      </c>
      <c r="BD79" s="74">
        <f t="shared" si="461"/>
        <v>0</v>
      </c>
      <c r="BE79" s="74">
        <f t="shared" si="462"/>
        <v>0</v>
      </c>
      <c r="BF79" s="74">
        <f t="shared" si="463"/>
        <v>0</v>
      </c>
      <c r="BG79" s="74">
        <f t="shared" si="464"/>
        <v>0</v>
      </c>
      <c r="BH79" s="74">
        <f t="shared" si="465"/>
        <v>0</v>
      </c>
      <c r="BI79" s="74">
        <f t="shared" si="466"/>
        <v>0</v>
      </c>
      <c r="BJ79" s="74">
        <f t="shared" si="467"/>
        <v>0</v>
      </c>
      <c r="BK79" s="74">
        <f t="shared" si="468"/>
        <v>0</v>
      </c>
      <c r="BL79" s="74">
        <f t="shared" si="469"/>
        <v>0</v>
      </c>
      <c r="BM79" s="74">
        <f t="shared" si="470"/>
        <v>0</v>
      </c>
      <c r="BN79" s="74">
        <f t="shared" si="471"/>
        <v>0</v>
      </c>
      <c r="BO79" s="74">
        <f t="shared" si="472"/>
        <v>0</v>
      </c>
      <c r="BP79" s="74">
        <f t="shared" si="473"/>
        <v>0</v>
      </c>
      <c r="BQ79" s="74">
        <f t="shared" si="474"/>
        <v>0</v>
      </c>
      <c r="BR79" s="74">
        <f t="shared" si="475"/>
        <v>0</v>
      </c>
      <c r="BS79" s="74">
        <f t="shared" si="476"/>
        <v>0</v>
      </c>
      <c r="BT79" s="74">
        <f t="shared" si="477"/>
        <v>0</v>
      </c>
      <c r="BU79" s="74">
        <f t="shared" si="478"/>
        <v>0</v>
      </c>
      <c r="BV79" s="74">
        <f t="shared" si="479"/>
        <v>0</v>
      </c>
      <c r="BW79" s="74">
        <f t="shared" si="480"/>
        <v>0</v>
      </c>
      <c r="BX79" s="74">
        <f t="shared" si="481"/>
        <v>0</v>
      </c>
      <c r="BY79" s="74">
        <f t="shared" si="482"/>
        <v>0</v>
      </c>
      <c r="BZ79" s="74">
        <f t="shared" si="483"/>
        <v>12</v>
      </c>
      <c r="CA79" s="74">
        <f t="shared" si="484"/>
        <v>5</v>
      </c>
      <c r="CB79" s="74">
        <f t="shared" si="485"/>
        <v>2</v>
      </c>
      <c r="CC79" s="74">
        <f t="shared" si="486"/>
        <v>0</v>
      </c>
      <c r="CD79" s="74">
        <f t="shared" si="487"/>
        <v>1</v>
      </c>
      <c r="CE79" s="74">
        <f t="shared" si="488"/>
        <v>0</v>
      </c>
      <c r="CF79" s="74">
        <f t="shared" si="489"/>
        <v>5</v>
      </c>
      <c r="CG79" s="74">
        <f t="shared" si="490"/>
        <v>12</v>
      </c>
      <c r="CH79" s="74">
        <f t="shared" si="491"/>
        <v>0</v>
      </c>
      <c r="CI79" s="74">
        <f t="shared" si="492"/>
        <v>2</v>
      </c>
      <c r="CJ79" s="74">
        <f t="shared" si="493"/>
        <v>0</v>
      </c>
      <c r="CK79" s="74">
        <f t="shared" si="494"/>
        <v>1</v>
      </c>
      <c r="CL79" s="74">
        <f t="shared" si="495"/>
        <v>0</v>
      </c>
      <c r="CM79" s="74">
        <f t="shared" si="496"/>
        <v>0</v>
      </c>
      <c r="CN79" s="74">
        <f t="shared" si="497"/>
        <v>0</v>
      </c>
      <c r="CO79">
        <f t="shared" si="498"/>
        <v>0</v>
      </c>
      <c r="CP79">
        <f t="shared" si="499"/>
        <v>0</v>
      </c>
      <c r="CQ79">
        <f t="shared" si="500"/>
        <v>0</v>
      </c>
      <c r="CR79">
        <f t="shared" si="501"/>
        <v>0</v>
      </c>
      <c r="CS79">
        <f t="shared" si="502"/>
        <v>0</v>
      </c>
      <c r="CT79">
        <f t="shared" si="503"/>
        <v>0</v>
      </c>
      <c r="CU79">
        <f t="shared" si="504"/>
        <v>0</v>
      </c>
      <c r="CV79">
        <f t="shared" si="505"/>
        <v>0</v>
      </c>
      <c r="CW79">
        <f t="shared" si="506"/>
        <v>0</v>
      </c>
    </row>
    <row r="80" spans="1:101" ht="18" customHeight="1" x14ac:dyDescent="0.3">
      <c r="A80" s="123" t="s">
        <v>3</v>
      </c>
      <c r="B80" s="109" t="str">
        <f t="shared" si="426"/>
        <v>KAP SSF Kappishäusern</v>
      </c>
      <c r="C80" s="110" t="str">
        <f t="shared" si="427"/>
        <v>H-Doppel 2</v>
      </c>
      <c r="D80" s="127" t="s">
        <v>6</v>
      </c>
      <c r="E80" s="109" t="str">
        <f t="shared" si="428"/>
        <v>BEM</v>
      </c>
      <c r="F80" s="110"/>
      <c r="G80" s="110" t="str">
        <f t="shared" si="429"/>
        <v>H-Doppel 2</v>
      </c>
      <c r="H80" s="110"/>
      <c r="I80" s="110"/>
      <c r="J80" s="112"/>
      <c r="K80" s="125"/>
      <c r="L80" s="114">
        <v>6</v>
      </c>
      <c r="M80" s="114">
        <v>4</v>
      </c>
      <c r="N80" s="114">
        <v>6</v>
      </c>
      <c r="O80" s="114">
        <v>3</v>
      </c>
      <c r="P80" s="114"/>
      <c r="Q80" s="114"/>
      <c r="R80" s="115">
        <f t="shared" si="430"/>
        <v>2</v>
      </c>
      <c r="S80" s="115">
        <f t="shared" si="431"/>
        <v>0</v>
      </c>
      <c r="T80" s="115">
        <f t="shared" si="432"/>
        <v>1</v>
      </c>
      <c r="U80" s="115">
        <f t="shared" si="433"/>
        <v>0</v>
      </c>
      <c r="V80" s="103">
        <v>2</v>
      </c>
      <c r="W80" s="73" t="s">
        <v>87</v>
      </c>
      <c r="X80" s="76">
        <v>1</v>
      </c>
      <c r="Y80" s="76">
        <v>2</v>
      </c>
      <c r="Z80" s="96" t="str">
        <f t="shared" si="434"/>
        <v>BLAU</v>
      </c>
      <c r="AA80" s="96" t="str">
        <f t="shared" si="343"/>
        <v>BLAU1</v>
      </c>
      <c r="AB80" s="96" t="str">
        <f t="shared" si="344"/>
        <v>BLAU2</v>
      </c>
      <c r="AC80" s="78"/>
      <c r="AD80" s="74">
        <f t="shared" si="435"/>
        <v>0</v>
      </c>
      <c r="AE80" s="74">
        <f t="shared" si="436"/>
        <v>0</v>
      </c>
      <c r="AF80" s="74">
        <f t="shared" si="437"/>
        <v>0</v>
      </c>
      <c r="AG80" s="74">
        <f t="shared" si="438"/>
        <v>0</v>
      </c>
      <c r="AH80" s="74">
        <f t="shared" si="439"/>
        <v>0</v>
      </c>
      <c r="AI80" s="74">
        <f t="shared" si="440"/>
        <v>0</v>
      </c>
      <c r="AJ80" s="74">
        <f t="shared" si="441"/>
        <v>0</v>
      </c>
      <c r="AK80" s="74">
        <f t="shared" si="442"/>
        <v>0</v>
      </c>
      <c r="AL80" s="74">
        <f t="shared" si="443"/>
        <v>0</v>
      </c>
      <c r="AM80" s="74">
        <f t="shared" si="444"/>
        <v>0</v>
      </c>
      <c r="AN80" s="74">
        <f t="shared" si="445"/>
        <v>0</v>
      </c>
      <c r="AO80" s="74">
        <f t="shared" si="446"/>
        <v>0</v>
      </c>
      <c r="AP80" s="74">
        <f t="shared" si="447"/>
        <v>0</v>
      </c>
      <c r="AQ80" s="74">
        <f t="shared" si="448"/>
        <v>0</v>
      </c>
      <c r="AR80" s="74">
        <f t="shared" si="449"/>
        <v>0</v>
      </c>
      <c r="AS80" s="74">
        <f t="shared" si="450"/>
        <v>0</v>
      </c>
      <c r="AT80" s="74">
        <f t="shared" si="451"/>
        <v>0</v>
      </c>
      <c r="AU80" s="74">
        <f t="shared" si="452"/>
        <v>0</v>
      </c>
      <c r="AV80" s="74">
        <f t="shared" si="453"/>
        <v>0</v>
      </c>
      <c r="AW80" s="74">
        <f t="shared" si="454"/>
        <v>0</v>
      </c>
      <c r="AX80" s="74">
        <f t="shared" si="455"/>
        <v>0</v>
      </c>
      <c r="AY80" s="74">
        <f t="shared" si="456"/>
        <v>0</v>
      </c>
      <c r="AZ80" s="74">
        <f t="shared" si="457"/>
        <v>0</v>
      </c>
      <c r="BA80" s="74">
        <f t="shared" si="458"/>
        <v>0</v>
      </c>
      <c r="BB80" s="74">
        <f t="shared" si="459"/>
        <v>0</v>
      </c>
      <c r="BC80" s="74">
        <f t="shared" si="460"/>
        <v>0</v>
      </c>
      <c r="BD80" s="74">
        <f t="shared" si="461"/>
        <v>0</v>
      </c>
      <c r="BE80" s="74">
        <f t="shared" si="462"/>
        <v>0</v>
      </c>
      <c r="BF80" s="74">
        <f t="shared" si="463"/>
        <v>0</v>
      </c>
      <c r="BG80" s="74">
        <f t="shared" si="464"/>
        <v>0</v>
      </c>
      <c r="BH80" s="74">
        <f t="shared" si="465"/>
        <v>0</v>
      </c>
      <c r="BI80" s="74">
        <f t="shared" si="466"/>
        <v>0</v>
      </c>
      <c r="BJ80" s="74">
        <f t="shared" si="467"/>
        <v>0</v>
      </c>
      <c r="BK80" s="74">
        <f t="shared" si="468"/>
        <v>0</v>
      </c>
      <c r="BL80" s="74">
        <f t="shared" si="469"/>
        <v>0</v>
      </c>
      <c r="BM80" s="74">
        <f t="shared" si="470"/>
        <v>0</v>
      </c>
      <c r="BN80" s="74">
        <f t="shared" si="471"/>
        <v>0</v>
      </c>
      <c r="BO80" s="74">
        <f t="shared" si="472"/>
        <v>0</v>
      </c>
      <c r="BP80" s="74">
        <f t="shared" si="473"/>
        <v>0</v>
      </c>
      <c r="BQ80" s="74">
        <f t="shared" si="474"/>
        <v>0</v>
      </c>
      <c r="BR80" s="74">
        <f t="shared" si="475"/>
        <v>0</v>
      </c>
      <c r="BS80" s="74">
        <f t="shared" si="476"/>
        <v>0</v>
      </c>
      <c r="BT80" s="74">
        <f t="shared" si="477"/>
        <v>0</v>
      </c>
      <c r="BU80" s="74">
        <f t="shared" si="478"/>
        <v>0</v>
      </c>
      <c r="BV80" s="74">
        <f t="shared" si="479"/>
        <v>0</v>
      </c>
      <c r="BW80" s="74">
        <f t="shared" si="480"/>
        <v>0</v>
      </c>
      <c r="BX80" s="74">
        <f t="shared" si="481"/>
        <v>0</v>
      </c>
      <c r="BY80" s="74">
        <f t="shared" si="482"/>
        <v>0</v>
      </c>
      <c r="BZ80" s="74">
        <f t="shared" si="483"/>
        <v>12</v>
      </c>
      <c r="CA80" s="74">
        <f t="shared" si="484"/>
        <v>7</v>
      </c>
      <c r="CB80" s="74">
        <f t="shared" si="485"/>
        <v>2</v>
      </c>
      <c r="CC80" s="74">
        <f t="shared" si="486"/>
        <v>0</v>
      </c>
      <c r="CD80" s="74">
        <f t="shared" si="487"/>
        <v>1</v>
      </c>
      <c r="CE80" s="74">
        <f t="shared" si="488"/>
        <v>0</v>
      </c>
      <c r="CF80" s="74">
        <f t="shared" si="489"/>
        <v>7</v>
      </c>
      <c r="CG80" s="74">
        <f t="shared" si="490"/>
        <v>12</v>
      </c>
      <c r="CH80" s="74">
        <f t="shared" si="491"/>
        <v>0</v>
      </c>
      <c r="CI80" s="74">
        <f t="shared" si="492"/>
        <v>2</v>
      </c>
      <c r="CJ80" s="74">
        <f t="shared" si="493"/>
        <v>0</v>
      </c>
      <c r="CK80" s="74">
        <f t="shared" si="494"/>
        <v>1</v>
      </c>
      <c r="CL80" s="74">
        <f t="shared" si="495"/>
        <v>0</v>
      </c>
      <c r="CM80" s="74">
        <f t="shared" si="496"/>
        <v>0</v>
      </c>
      <c r="CN80" s="74">
        <f t="shared" si="497"/>
        <v>0</v>
      </c>
      <c r="CO80">
        <f t="shared" si="498"/>
        <v>0</v>
      </c>
      <c r="CP80">
        <f t="shared" si="499"/>
        <v>0</v>
      </c>
      <c r="CQ80">
        <f t="shared" si="500"/>
        <v>0</v>
      </c>
      <c r="CR80">
        <f t="shared" si="501"/>
        <v>0</v>
      </c>
      <c r="CS80">
        <f t="shared" si="502"/>
        <v>0</v>
      </c>
      <c r="CT80">
        <f t="shared" si="503"/>
        <v>0</v>
      </c>
      <c r="CU80">
        <f t="shared" si="504"/>
        <v>0</v>
      </c>
      <c r="CV80">
        <f t="shared" si="505"/>
        <v>0</v>
      </c>
      <c r="CW80">
        <f t="shared" si="506"/>
        <v>0</v>
      </c>
    </row>
    <row r="81" spans="1:101" ht="18" customHeight="1" x14ac:dyDescent="0.3">
      <c r="A81" s="123" t="s">
        <v>4</v>
      </c>
      <c r="B81" s="109" t="str">
        <f t="shared" si="426"/>
        <v>RAI</v>
      </c>
      <c r="C81" s="110" t="str">
        <f t="shared" si="427"/>
        <v>H-Doppel 1</v>
      </c>
      <c r="D81" s="127" t="s">
        <v>6</v>
      </c>
      <c r="E81" s="109" t="str">
        <f t="shared" si="428"/>
        <v>WER</v>
      </c>
      <c r="F81" s="110"/>
      <c r="G81" s="110" t="str">
        <f t="shared" si="429"/>
        <v>H-Doppel 1</v>
      </c>
      <c r="H81" s="110"/>
      <c r="I81" s="110"/>
      <c r="J81" s="112"/>
      <c r="K81" s="124"/>
      <c r="L81" s="119">
        <v>6</v>
      </c>
      <c r="M81" s="119">
        <v>3</v>
      </c>
      <c r="N81" s="119">
        <v>2</v>
      </c>
      <c r="O81" s="119">
        <v>6</v>
      </c>
      <c r="P81" s="119">
        <v>10</v>
      </c>
      <c r="Q81" s="119">
        <v>4</v>
      </c>
      <c r="R81" s="115">
        <f t="shared" si="430"/>
        <v>2</v>
      </c>
      <c r="S81" s="115">
        <f t="shared" si="431"/>
        <v>1</v>
      </c>
      <c r="T81" s="115">
        <f t="shared" si="432"/>
        <v>1</v>
      </c>
      <c r="U81" s="115">
        <f t="shared" si="433"/>
        <v>0</v>
      </c>
      <c r="V81" s="103">
        <v>1</v>
      </c>
      <c r="W81" s="73" t="s">
        <v>89</v>
      </c>
      <c r="X81" s="76">
        <v>2</v>
      </c>
      <c r="Y81" s="76">
        <v>3</v>
      </c>
      <c r="Z81" s="96" t="str">
        <f t="shared" si="434"/>
        <v>GELB</v>
      </c>
      <c r="AA81" s="96" t="str">
        <f t="shared" si="343"/>
        <v>GELB2</v>
      </c>
      <c r="AB81" s="96" t="str">
        <f t="shared" si="344"/>
        <v>GELB3</v>
      </c>
      <c r="AC81" s="78"/>
      <c r="AD81" s="74">
        <f t="shared" si="435"/>
        <v>0</v>
      </c>
      <c r="AE81" s="74">
        <f t="shared" si="436"/>
        <v>0</v>
      </c>
      <c r="AF81" s="74">
        <f t="shared" si="437"/>
        <v>0</v>
      </c>
      <c r="AG81" s="74">
        <f t="shared" si="438"/>
        <v>0</v>
      </c>
      <c r="AH81" s="74">
        <f t="shared" si="439"/>
        <v>0</v>
      </c>
      <c r="AI81" s="74">
        <f t="shared" si="440"/>
        <v>0</v>
      </c>
      <c r="AJ81" s="74">
        <f t="shared" si="441"/>
        <v>0</v>
      </c>
      <c r="AK81" s="74">
        <f t="shared" si="442"/>
        <v>0</v>
      </c>
      <c r="AL81" s="74">
        <f t="shared" si="443"/>
        <v>0</v>
      </c>
      <c r="AM81" s="74">
        <f t="shared" si="444"/>
        <v>0</v>
      </c>
      <c r="AN81" s="74">
        <f t="shared" si="445"/>
        <v>0</v>
      </c>
      <c r="AO81" s="74">
        <f t="shared" si="446"/>
        <v>0</v>
      </c>
      <c r="AP81" s="74">
        <f t="shared" si="447"/>
        <v>0</v>
      </c>
      <c r="AQ81" s="74">
        <f t="shared" si="448"/>
        <v>0</v>
      </c>
      <c r="AR81" s="74">
        <f t="shared" si="449"/>
        <v>0</v>
      </c>
      <c r="AS81" s="74">
        <f t="shared" si="450"/>
        <v>0</v>
      </c>
      <c r="AT81" s="74">
        <f t="shared" si="451"/>
        <v>0</v>
      </c>
      <c r="AU81" s="74">
        <f t="shared" si="452"/>
        <v>0</v>
      </c>
      <c r="AV81" s="74">
        <f t="shared" si="453"/>
        <v>0</v>
      </c>
      <c r="AW81" s="74">
        <f t="shared" si="454"/>
        <v>0</v>
      </c>
      <c r="AX81" s="74">
        <f t="shared" si="455"/>
        <v>0</v>
      </c>
      <c r="AY81" s="74">
        <f t="shared" si="456"/>
        <v>0</v>
      </c>
      <c r="AZ81" s="74">
        <f t="shared" si="457"/>
        <v>0</v>
      </c>
      <c r="BA81" s="74">
        <f t="shared" si="458"/>
        <v>0</v>
      </c>
      <c r="BB81" s="74">
        <f t="shared" si="459"/>
        <v>0</v>
      </c>
      <c r="BC81" s="74">
        <f t="shared" si="460"/>
        <v>0</v>
      </c>
      <c r="BD81" s="74">
        <f t="shared" si="461"/>
        <v>0</v>
      </c>
      <c r="BE81" s="74">
        <f t="shared" si="462"/>
        <v>0</v>
      </c>
      <c r="BF81" s="74">
        <f t="shared" si="463"/>
        <v>0</v>
      </c>
      <c r="BG81" s="74">
        <f t="shared" si="464"/>
        <v>0</v>
      </c>
      <c r="BH81" s="74">
        <f t="shared" si="465"/>
        <v>18</v>
      </c>
      <c r="BI81" s="74">
        <f t="shared" si="466"/>
        <v>13</v>
      </c>
      <c r="BJ81" s="74">
        <f t="shared" si="467"/>
        <v>2</v>
      </c>
      <c r="BK81" s="74">
        <f t="shared" si="468"/>
        <v>1</v>
      </c>
      <c r="BL81" s="74">
        <f t="shared" si="469"/>
        <v>1</v>
      </c>
      <c r="BM81" s="74">
        <f t="shared" si="470"/>
        <v>0</v>
      </c>
      <c r="BN81" s="74">
        <f t="shared" si="471"/>
        <v>13</v>
      </c>
      <c r="BO81" s="74">
        <f t="shared" si="472"/>
        <v>18</v>
      </c>
      <c r="BP81" s="74">
        <f t="shared" si="473"/>
        <v>1</v>
      </c>
      <c r="BQ81" s="74">
        <f t="shared" si="474"/>
        <v>2</v>
      </c>
      <c r="BR81" s="74">
        <f t="shared" si="475"/>
        <v>0</v>
      </c>
      <c r="BS81" s="74">
        <f t="shared" si="476"/>
        <v>1</v>
      </c>
      <c r="BT81" s="74">
        <f t="shared" si="477"/>
        <v>0</v>
      </c>
      <c r="BU81" s="74">
        <f t="shared" si="478"/>
        <v>0</v>
      </c>
      <c r="BV81" s="74">
        <f t="shared" si="479"/>
        <v>0</v>
      </c>
      <c r="BW81" s="74">
        <f t="shared" si="480"/>
        <v>0</v>
      </c>
      <c r="BX81" s="74">
        <f t="shared" si="481"/>
        <v>0</v>
      </c>
      <c r="BY81" s="74">
        <f t="shared" si="482"/>
        <v>0</v>
      </c>
      <c r="BZ81" s="74">
        <f t="shared" si="483"/>
        <v>0</v>
      </c>
      <c r="CA81" s="74">
        <f t="shared" si="484"/>
        <v>0</v>
      </c>
      <c r="CB81" s="74">
        <f t="shared" si="485"/>
        <v>0</v>
      </c>
      <c r="CC81" s="74">
        <f t="shared" si="486"/>
        <v>0</v>
      </c>
      <c r="CD81" s="74">
        <f t="shared" si="487"/>
        <v>0</v>
      </c>
      <c r="CE81" s="74">
        <f t="shared" si="488"/>
        <v>0</v>
      </c>
      <c r="CF81" s="74">
        <f t="shared" si="489"/>
        <v>0</v>
      </c>
      <c r="CG81" s="74">
        <f t="shared" si="490"/>
        <v>0</v>
      </c>
      <c r="CH81" s="74">
        <f t="shared" si="491"/>
        <v>0</v>
      </c>
      <c r="CI81" s="74">
        <f t="shared" si="492"/>
        <v>0</v>
      </c>
      <c r="CJ81" s="74">
        <f t="shared" si="493"/>
        <v>0</v>
      </c>
      <c r="CK81" s="74">
        <f t="shared" si="494"/>
        <v>0</v>
      </c>
      <c r="CL81" s="74">
        <f t="shared" si="495"/>
        <v>0</v>
      </c>
      <c r="CM81" s="74">
        <f t="shared" si="496"/>
        <v>0</v>
      </c>
      <c r="CN81" s="74">
        <f t="shared" si="497"/>
        <v>0</v>
      </c>
      <c r="CO81">
        <f t="shared" si="498"/>
        <v>0</v>
      </c>
      <c r="CP81">
        <f t="shared" si="499"/>
        <v>0</v>
      </c>
      <c r="CQ81">
        <f t="shared" si="500"/>
        <v>0</v>
      </c>
      <c r="CR81">
        <f t="shared" si="501"/>
        <v>0</v>
      </c>
      <c r="CS81">
        <f t="shared" si="502"/>
        <v>0</v>
      </c>
      <c r="CT81">
        <f t="shared" si="503"/>
        <v>0</v>
      </c>
      <c r="CU81">
        <f t="shared" si="504"/>
        <v>0</v>
      </c>
      <c r="CV81">
        <f t="shared" si="505"/>
        <v>0</v>
      </c>
      <c r="CW81">
        <f t="shared" si="506"/>
        <v>0</v>
      </c>
    </row>
    <row r="82" spans="1:101" ht="18" customHeight="1" x14ac:dyDescent="0.3">
      <c r="A82" s="123" t="s">
        <v>5</v>
      </c>
      <c r="B82" s="109" t="str">
        <f t="shared" si="426"/>
        <v>RAI</v>
      </c>
      <c r="C82" s="110" t="str">
        <f t="shared" si="427"/>
        <v>H-Doppel 2</v>
      </c>
      <c r="D82" s="127" t="s">
        <v>6</v>
      </c>
      <c r="E82" s="109" t="str">
        <f t="shared" si="428"/>
        <v>WER</v>
      </c>
      <c r="F82" s="110"/>
      <c r="G82" s="110" t="str">
        <f t="shared" si="429"/>
        <v>H-Doppel 2</v>
      </c>
      <c r="H82" s="110"/>
      <c r="I82" s="110"/>
      <c r="J82" s="112"/>
      <c r="K82" s="128"/>
      <c r="L82" s="119">
        <v>6</v>
      </c>
      <c r="M82" s="119">
        <v>1</v>
      </c>
      <c r="N82" s="119">
        <v>6</v>
      </c>
      <c r="O82" s="119">
        <v>2</v>
      </c>
      <c r="P82" s="119"/>
      <c r="Q82" s="119"/>
      <c r="R82" s="115">
        <f t="shared" si="430"/>
        <v>2</v>
      </c>
      <c r="S82" s="115">
        <f t="shared" si="431"/>
        <v>0</v>
      </c>
      <c r="T82" s="115">
        <f t="shared" si="432"/>
        <v>1</v>
      </c>
      <c r="U82" s="115">
        <f t="shared" si="433"/>
        <v>0</v>
      </c>
      <c r="V82" s="103">
        <v>2</v>
      </c>
      <c r="W82" s="73" t="s">
        <v>89</v>
      </c>
      <c r="X82" s="76">
        <v>2</v>
      </c>
      <c r="Y82" s="76">
        <v>3</v>
      </c>
      <c r="Z82" s="96" t="str">
        <f t="shared" si="434"/>
        <v>GELB</v>
      </c>
      <c r="AA82" s="96" t="str">
        <f t="shared" si="343"/>
        <v>GELB2</v>
      </c>
      <c r="AB82" s="96" t="str">
        <f t="shared" si="344"/>
        <v>GELB3</v>
      </c>
      <c r="AC82" s="78"/>
      <c r="AD82" s="74">
        <f t="shared" si="435"/>
        <v>0</v>
      </c>
      <c r="AE82" s="74">
        <f t="shared" si="436"/>
        <v>0</v>
      </c>
      <c r="AF82" s="74">
        <f t="shared" si="437"/>
        <v>0</v>
      </c>
      <c r="AG82" s="74">
        <f t="shared" si="438"/>
        <v>0</v>
      </c>
      <c r="AH82" s="74">
        <f t="shared" si="439"/>
        <v>0</v>
      </c>
      <c r="AI82" s="74">
        <f t="shared" si="440"/>
        <v>0</v>
      </c>
      <c r="AJ82" s="74">
        <f t="shared" si="441"/>
        <v>0</v>
      </c>
      <c r="AK82" s="74">
        <f t="shared" si="442"/>
        <v>0</v>
      </c>
      <c r="AL82" s="74">
        <f t="shared" si="443"/>
        <v>0</v>
      </c>
      <c r="AM82" s="74">
        <f t="shared" si="444"/>
        <v>0</v>
      </c>
      <c r="AN82" s="74">
        <f t="shared" si="445"/>
        <v>0</v>
      </c>
      <c r="AO82" s="74">
        <f t="shared" si="446"/>
        <v>0</v>
      </c>
      <c r="AP82" s="74">
        <f t="shared" si="447"/>
        <v>0</v>
      </c>
      <c r="AQ82" s="74">
        <f t="shared" si="448"/>
        <v>0</v>
      </c>
      <c r="AR82" s="74">
        <f t="shared" si="449"/>
        <v>0</v>
      </c>
      <c r="AS82" s="74">
        <f t="shared" si="450"/>
        <v>0</v>
      </c>
      <c r="AT82" s="74">
        <f t="shared" si="451"/>
        <v>0</v>
      </c>
      <c r="AU82" s="74">
        <f t="shared" si="452"/>
        <v>0</v>
      </c>
      <c r="AV82" s="74">
        <f t="shared" si="453"/>
        <v>0</v>
      </c>
      <c r="AW82" s="74">
        <f t="shared" si="454"/>
        <v>0</v>
      </c>
      <c r="AX82" s="74">
        <f t="shared" si="455"/>
        <v>0</v>
      </c>
      <c r="AY82" s="74">
        <f t="shared" si="456"/>
        <v>0</v>
      </c>
      <c r="AZ82" s="74">
        <f t="shared" si="457"/>
        <v>0</v>
      </c>
      <c r="BA82" s="74">
        <f t="shared" si="458"/>
        <v>0</v>
      </c>
      <c r="BB82" s="74">
        <f t="shared" si="459"/>
        <v>0</v>
      </c>
      <c r="BC82" s="74">
        <f t="shared" si="460"/>
        <v>0</v>
      </c>
      <c r="BD82" s="74">
        <f t="shared" si="461"/>
        <v>0</v>
      </c>
      <c r="BE82" s="74">
        <f t="shared" si="462"/>
        <v>0</v>
      </c>
      <c r="BF82" s="74">
        <f t="shared" si="463"/>
        <v>0</v>
      </c>
      <c r="BG82" s="74">
        <f t="shared" si="464"/>
        <v>0</v>
      </c>
      <c r="BH82" s="74">
        <f t="shared" si="465"/>
        <v>12</v>
      </c>
      <c r="BI82" s="74">
        <f t="shared" si="466"/>
        <v>3</v>
      </c>
      <c r="BJ82" s="74">
        <f t="shared" si="467"/>
        <v>2</v>
      </c>
      <c r="BK82" s="74">
        <f t="shared" si="468"/>
        <v>0</v>
      </c>
      <c r="BL82" s="74">
        <f t="shared" si="469"/>
        <v>1</v>
      </c>
      <c r="BM82" s="74">
        <f t="shared" si="470"/>
        <v>0</v>
      </c>
      <c r="BN82" s="74">
        <f t="shared" si="471"/>
        <v>3</v>
      </c>
      <c r="BO82" s="74">
        <f t="shared" si="472"/>
        <v>12</v>
      </c>
      <c r="BP82" s="74">
        <f t="shared" si="473"/>
        <v>0</v>
      </c>
      <c r="BQ82" s="74">
        <f t="shared" si="474"/>
        <v>2</v>
      </c>
      <c r="BR82" s="74">
        <f t="shared" si="475"/>
        <v>0</v>
      </c>
      <c r="BS82" s="74">
        <f t="shared" si="476"/>
        <v>1</v>
      </c>
      <c r="BT82" s="74">
        <f t="shared" si="477"/>
        <v>0</v>
      </c>
      <c r="BU82" s="74">
        <f t="shared" si="478"/>
        <v>0</v>
      </c>
      <c r="BV82" s="74">
        <f t="shared" si="479"/>
        <v>0</v>
      </c>
      <c r="BW82" s="74">
        <f t="shared" si="480"/>
        <v>0</v>
      </c>
      <c r="BX82" s="74">
        <f t="shared" si="481"/>
        <v>0</v>
      </c>
      <c r="BY82" s="74">
        <f t="shared" si="482"/>
        <v>0</v>
      </c>
      <c r="BZ82" s="74">
        <f t="shared" si="483"/>
        <v>0</v>
      </c>
      <c r="CA82" s="74">
        <f t="shared" si="484"/>
        <v>0</v>
      </c>
      <c r="CB82" s="74">
        <f t="shared" si="485"/>
        <v>0</v>
      </c>
      <c r="CC82" s="74">
        <f t="shared" si="486"/>
        <v>0</v>
      </c>
      <c r="CD82" s="74">
        <f t="shared" si="487"/>
        <v>0</v>
      </c>
      <c r="CE82" s="74">
        <f t="shared" si="488"/>
        <v>0</v>
      </c>
      <c r="CF82" s="74">
        <f t="shared" si="489"/>
        <v>0</v>
      </c>
      <c r="CG82" s="74">
        <f t="shared" si="490"/>
        <v>0</v>
      </c>
      <c r="CH82" s="74">
        <f t="shared" si="491"/>
        <v>0</v>
      </c>
      <c r="CI82" s="74">
        <f t="shared" si="492"/>
        <v>0</v>
      </c>
      <c r="CJ82" s="74">
        <f t="shared" si="493"/>
        <v>0</v>
      </c>
      <c r="CK82" s="74">
        <f t="shared" si="494"/>
        <v>0</v>
      </c>
      <c r="CL82" s="74">
        <f t="shared" si="495"/>
        <v>0</v>
      </c>
      <c r="CM82" s="74">
        <f t="shared" si="496"/>
        <v>0</v>
      </c>
      <c r="CN82" s="74">
        <f t="shared" si="497"/>
        <v>0</v>
      </c>
      <c r="CO82">
        <f t="shared" si="498"/>
        <v>0</v>
      </c>
      <c r="CP82">
        <f t="shared" si="499"/>
        <v>0</v>
      </c>
      <c r="CQ82">
        <f t="shared" si="500"/>
        <v>0</v>
      </c>
      <c r="CR82">
        <f t="shared" si="501"/>
        <v>0</v>
      </c>
      <c r="CS82">
        <f t="shared" si="502"/>
        <v>0</v>
      </c>
      <c r="CT82">
        <f t="shared" si="503"/>
        <v>0</v>
      </c>
      <c r="CU82">
        <f t="shared" si="504"/>
        <v>0</v>
      </c>
      <c r="CV82">
        <f t="shared" si="505"/>
        <v>0</v>
      </c>
      <c r="CW82">
        <f t="shared" si="506"/>
        <v>0</v>
      </c>
    </row>
    <row r="83" spans="1:101" ht="15.9" customHeight="1" x14ac:dyDescent="0.3">
      <c r="A83" s="2"/>
      <c r="B83" s="100"/>
      <c r="C83" s="100"/>
      <c r="D83" s="102"/>
      <c r="E83" s="102"/>
      <c r="F83" s="102"/>
      <c r="G83" s="102"/>
      <c r="H83" s="102"/>
      <c r="I83" s="102"/>
      <c r="J83" s="102"/>
      <c r="L83" s="2"/>
      <c r="M83" s="2"/>
      <c r="N83" s="2"/>
      <c r="O83" s="2"/>
      <c r="P83" s="2"/>
      <c r="Q83" s="2"/>
      <c r="R83" s="2"/>
      <c r="S83" s="2"/>
      <c r="T83" s="2"/>
      <c r="U83" s="2"/>
      <c r="V83" s="95"/>
      <c r="W83" s="95"/>
      <c r="X83" s="95"/>
      <c r="Y83" s="95"/>
      <c r="Z83" s="96"/>
      <c r="AA83" s="96" t="str">
        <f t="shared" si="343"/>
        <v/>
      </c>
      <c r="AB83" s="96" t="str">
        <f t="shared" si="344"/>
        <v/>
      </c>
      <c r="AC83" s="78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4"/>
    </row>
    <row r="84" spans="1:101" ht="15.9" customHeight="1" x14ac:dyDescent="0.3">
      <c r="A84" s="2"/>
      <c r="B84" s="100"/>
      <c r="C84" s="100"/>
      <c r="D84" s="102"/>
      <c r="E84" s="102"/>
      <c r="F84" s="102"/>
      <c r="G84" s="102"/>
      <c r="H84" s="102"/>
      <c r="I84" s="102"/>
      <c r="J84" s="102"/>
      <c r="L84" s="2"/>
      <c r="M84" s="2"/>
      <c r="N84" s="2"/>
      <c r="O84" s="2"/>
      <c r="P84" s="2"/>
      <c r="Q84" s="2"/>
      <c r="R84" s="2"/>
      <c r="S84" s="2"/>
      <c r="T84" s="2"/>
      <c r="U84" s="2"/>
      <c r="V84" s="95"/>
      <c r="W84" s="95"/>
      <c r="X84" s="95"/>
      <c r="Y84" s="95"/>
      <c r="Z84" s="96"/>
      <c r="AA84" s="96" t="str">
        <f t="shared" si="343"/>
        <v/>
      </c>
      <c r="AB84" s="96" t="str">
        <f t="shared" si="344"/>
        <v/>
      </c>
      <c r="AC84" s="78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4"/>
      <c r="CH84" s="74"/>
      <c r="CI84" s="74"/>
      <c r="CJ84" s="74"/>
      <c r="CK84" s="74"/>
      <c r="CL84" s="74"/>
      <c r="CM84" s="74"/>
      <c r="CN84" s="74"/>
    </row>
    <row r="85" spans="1:101" ht="15.9" customHeight="1" x14ac:dyDescent="0.4">
      <c r="B85" s="102"/>
      <c r="C85" s="101"/>
      <c r="D85" s="101"/>
      <c r="E85" s="101" t="str">
        <f>TEXT($A$2+1,"TTTT, TT.MM.JJJJ")&amp;" 14:00 Uhr"</f>
        <v>Samstag, 05.08.2017 14:00 Uhr</v>
      </c>
      <c r="F85" s="101"/>
      <c r="G85" s="101"/>
      <c r="H85" s="101"/>
      <c r="I85" s="101"/>
      <c r="J85" s="101"/>
      <c r="K85" s="12"/>
      <c r="V85" s="76"/>
      <c r="W85" s="95"/>
      <c r="X85" s="95"/>
      <c r="Y85" s="95"/>
      <c r="Z85" s="96"/>
      <c r="AA85" s="96" t="str">
        <f t="shared" si="343"/>
        <v/>
      </c>
      <c r="AB85" s="96" t="str">
        <f t="shared" si="344"/>
        <v/>
      </c>
      <c r="AC85" s="78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</row>
    <row r="86" spans="1:101" ht="15.9" customHeight="1" x14ac:dyDescent="0.4">
      <c r="A86" s="2"/>
      <c r="B86" s="100"/>
      <c r="C86" s="100"/>
      <c r="D86" s="102"/>
      <c r="E86" s="102"/>
      <c r="F86" s="102"/>
      <c r="G86" s="102"/>
      <c r="H86" s="102"/>
      <c r="I86" s="102"/>
      <c r="J86" s="102"/>
      <c r="L86" s="8" t="s">
        <v>22</v>
      </c>
      <c r="M86" s="7"/>
      <c r="N86" s="8" t="s">
        <v>23</v>
      </c>
      <c r="O86" s="7"/>
      <c r="P86" s="8" t="s">
        <v>24</v>
      </c>
      <c r="Q86" s="7"/>
      <c r="R86" s="8" t="s">
        <v>19</v>
      </c>
      <c r="S86" s="8"/>
      <c r="T86" s="8" t="s">
        <v>21</v>
      </c>
      <c r="U86" s="8"/>
      <c r="V86" s="95"/>
      <c r="W86" s="95"/>
      <c r="X86" s="95"/>
      <c r="Y86" s="95"/>
      <c r="Z86" s="96"/>
      <c r="AA86" s="96" t="str">
        <f t="shared" si="343"/>
        <v/>
      </c>
      <c r="AB86" s="96" t="str">
        <f t="shared" si="344"/>
        <v/>
      </c>
      <c r="AC86" s="78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4"/>
    </row>
    <row r="87" spans="1:101" ht="18" customHeight="1" x14ac:dyDescent="0.3">
      <c r="A87" s="123" t="s">
        <v>0</v>
      </c>
      <c r="B87" s="109" t="str">
        <f t="shared" ref="B87:B92" si="507">VLOOKUP(AA87,$AC$2:$AD$13,2,)</f>
        <v>RAI</v>
      </c>
      <c r="C87" s="110" t="str">
        <f t="shared" ref="C87:C92" si="508">VLOOKUP(V87,$AK$2:$AL$5,2,)</f>
        <v>D-Doppel</v>
      </c>
      <c r="D87" s="127" t="s">
        <v>6</v>
      </c>
      <c r="E87" s="109" t="str">
        <f t="shared" ref="E87:E92" si="509">VLOOKUP(AB87,$AC$2:$AD$13,2,)</f>
        <v>WER</v>
      </c>
      <c r="F87" s="110"/>
      <c r="G87" s="110" t="str">
        <f t="shared" ref="G87:G92" si="510">VLOOKUP(V87,$AK$2:$AL$5,2,)</f>
        <v>D-Doppel</v>
      </c>
      <c r="H87" s="110"/>
      <c r="I87" s="110"/>
      <c r="J87" s="112"/>
      <c r="K87" s="124"/>
      <c r="L87" s="114">
        <v>1</v>
      </c>
      <c r="M87" s="114">
        <v>6</v>
      </c>
      <c r="N87" s="114">
        <v>6</v>
      </c>
      <c r="O87" s="114">
        <v>7</v>
      </c>
      <c r="P87" s="114"/>
      <c r="Q87" s="114"/>
      <c r="R87" s="115">
        <f t="shared" ref="R87:R92" si="511">IF(L87&gt;M87,1,0)+IF(N87&gt;O87,1,0)+IF(P87&gt;Q87,1,0)</f>
        <v>0</v>
      </c>
      <c r="S87" s="115">
        <f t="shared" ref="S87:S92" si="512">IF(L87&lt;M87,1,0)+IF(N87&lt;O87,1,0)+IF(P87&lt;Q87,1,0)</f>
        <v>2</v>
      </c>
      <c r="T87" s="115">
        <f t="shared" ref="T87:T92" si="513">IF(R87&gt;S87,1,0)</f>
        <v>0</v>
      </c>
      <c r="U87" s="115">
        <f t="shared" ref="U87:U92" si="514">IF(R87&lt;S87,1,0)</f>
        <v>1</v>
      </c>
      <c r="V87" s="103" t="s">
        <v>82</v>
      </c>
      <c r="W87" s="103" t="s">
        <v>89</v>
      </c>
      <c r="X87" s="76">
        <v>2</v>
      </c>
      <c r="Y87" s="76">
        <v>3</v>
      </c>
      <c r="Z87" s="96" t="str">
        <f t="shared" ref="Z87:Z92" si="515">IF(W87="B","BLAU",IF(W87="G","GELB",IF(W87="L","LILA","ROT")))</f>
        <v>GELB</v>
      </c>
      <c r="AA87" s="96" t="str">
        <f t="shared" si="343"/>
        <v>GELB2</v>
      </c>
      <c r="AB87" s="96" t="str">
        <f t="shared" si="344"/>
        <v>GELB3</v>
      </c>
      <c r="AC87" s="78"/>
      <c r="AD87" s="74">
        <f t="shared" ref="AD87:AD92" si="516">IF($AA87="ROT1",$L87+$N87+$P87,0)+IF($AB87="ROT1",$M87+$O87+$Q87,0)</f>
        <v>0</v>
      </c>
      <c r="AE87" s="74">
        <f t="shared" ref="AE87:AE92" si="517">IF($AA87="ROT1",$M87+$O87+$Q87,0)+IF($AB87="ROT1",$L87+$N87+$P87,0)</f>
        <v>0</v>
      </c>
      <c r="AF87" s="74">
        <f t="shared" ref="AF87:AF92" si="518">IF($AA87="ROT1",$R87,0)+IF($AB87="ROT1",$S87,0)</f>
        <v>0</v>
      </c>
      <c r="AG87" s="74">
        <f t="shared" ref="AG87:AG92" si="519">IF($AA87="ROT1",$S87,0)+IF($AB87="ROT1",$R87,0)</f>
        <v>0</v>
      </c>
      <c r="AH87" s="74">
        <f t="shared" ref="AH87:AH92" si="520">IF($AA87="ROT1",$T87,0)+IF($AB87="ROT1",$U87,0)</f>
        <v>0</v>
      </c>
      <c r="AI87" s="74">
        <f t="shared" ref="AI87:AI92" si="521">IF($AA87="ROT1",$U87,0)+IF($AB87="ROT1",$T87,0)</f>
        <v>0</v>
      </c>
      <c r="AJ87" s="74">
        <f t="shared" ref="AJ87:AJ92" si="522">IF($AA87="ROT2",$L87+$N87+$P87,0)+IF($AB87="ROT2",$M87+$O87+$Q87,0)</f>
        <v>0</v>
      </c>
      <c r="AK87" s="74">
        <f t="shared" ref="AK87:AK92" si="523">IF($AA87="ROT2",$M87+$O87+$Q87,0)+IF($AB87="ROT2",$L87+$N87+$P87,0)</f>
        <v>0</v>
      </c>
      <c r="AL87" s="74">
        <f t="shared" ref="AL87:AL92" si="524">IF($AA87="ROT2",$R87,0)+IF($AB87="ROT2",$S87,0)</f>
        <v>0</v>
      </c>
      <c r="AM87" s="74">
        <f t="shared" ref="AM87:AM92" si="525">IF($AA87="ROT2",$S87,0)+IF($AB87="ROT2",$R87,0)</f>
        <v>0</v>
      </c>
      <c r="AN87" s="74">
        <f t="shared" ref="AN87:AN92" si="526">IF($AA87="ROT2",$T87,0)+IF($AB87="ROT2",$U87,0)</f>
        <v>0</v>
      </c>
      <c r="AO87" s="74">
        <f t="shared" ref="AO87:AO92" si="527">IF($AA87="ROT2",$U87,0)+IF($AB87="ROT2",$T87,0)</f>
        <v>0</v>
      </c>
      <c r="AP87" s="74">
        <f t="shared" ref="AP87:AP92" si="528">IF($AA87="ROT3",$L87+$N87+$P87,0)+IF($AB87="ROT3",$M87+$O87+$Q87,0)</f>
        <v>0</v>
      </c>
      <c r="AQ87" s="74">
        <f t="shared" ref="AQ87:AQ92" si="529">IF($AA87="ROT3",$M87+$O87+$Q87,0)+IF($AB87="ROT3",$L87+$N87+$P87,0)</f>
        <v>0</v>
      </c>
      <c r="AR87" s="74">
        <f t="shared" ref="AR87:AR92" si="530">IF($AA87="ROT3",$R87,0)+IF($AB87="ROT3",$S87,0)</f>
        <v>0</v>
      </c>
      <c r="AS87" s="74">
        <f t="shared" ref="AS87:AS92" si="531">IF($AA87="ROT3",$S87,0)+IF($AB87="ROT3",$R87,0)</f>
        <v>0</v>
      </c>
      <c r="AT87" s="74">
        <f t="shared" ref="AT87:AT92" si="532">IF($AA87="ROT3",$T87,0)+IF($AB87="ROT3",$U87,0)</f>
        <v>0</v>
      </c>
      <c r="AU87" s="74">
        <f t="shared" ref="AU87:AU92" si="533">IF($AA87="ROT3",$U87,0)+IF($AB87="ROT3",$T87,0)</f>
        <v>0</v>
      </c>
      <c r="AV87" s="74">
        <f t="shared" ref="AV87:AV92" si="534">IF($AA87="LILA1",$L87+$N87+$P87,0)+IF($AB87="LILA1",$M87+$O87+$Q87,0)</f>
        <v>0</v>
      </c>
      <c r="AW87" s="74">
        <f t="shared" ref="AW87:AW92" si="535">IF($AA87="LILA1",$M87+$O87+$Q87,0)+IF($AB87="LILA1",$L87+$N87+$P87,0)</f>
        <v>0</v>
      </c>
      <c r="AX87" s="74">
        <f t="shared" ref="AX87:AX92" si="536">IF($AA87="LILA1",$R87,0)+IF($AB87="LILA1",$S87,0)</f>
        <v>0</v>
      </c>
      <c r="AY87" s="74">
        <f t="shared" ref="AY87:AY92" si="537">IF($AA87="LILA1",$S87,0)+IF($AB87="LILA1",$R87,0)</f>
        <v>0</v>
      </c>
      <c r="AZ87" s="74">
        <f t="shared" ref="AZ87:AZ92" si="538">IF($AA87="LILA1",$T87,0)+IF($AB87="LILA1",$U87,0)</f>
        <v>0</v>
      </c>
      <c r="BA87" s="74">
        <f t="shared" ref="BA87:BA92" si="539">IF($AA87="LILA1",$U87,0)+IF($AB87="LILA1",$T87,0)</f>
        <v>0</v>
      </c>
      <c r="BB87" s="74">
        <f t="shared" ref="BB87:BB92" si="540">IF($AA87="GELB1",$L87+$N87+$P87,0)+IF($AB87="GELB1",$M87+$O87+$Q87,0)</f>
        <v>0</v>
      </c>
      <c r="BC87" s="74">
        <f t="shared" ref="BC87:BC92" si="541">IF($AA87="GELB1",$M87+$O87+$Q87,0)+IF($AB87="GELB1",$L87+$N87+$P87,0)</f>
        <v>0</v>
      </c>
      <c r="BD87" s="74">
        <f t="shared" ref="BD87:BD92" si="542">IF($AA87="GELB1",$R87,0)+IF($AB87="GELB1",$S87,0)</f>
        <v>0</v>
      </c>
      <c r="BE87" s="74">
        <f t="shared" ref="BE87:BE92" si="543">IF($AA87="GELB1",$S87,0)+IF($AB87="GELB1",$R87,0)</f>
        <v>0</v>
      </c>
      <c r="BF87" s="74">
        <f t="shared" ref="BF87:BF92" si="544">IF($AA87="GELB1",$T87,0)+IF($AB87="GELB1",$U87,0)</f>
        <v>0</v>
      </c>
      <c r="BG87" s="74">
        <f t="shared" ref="BG87:BG92" si="545">IF($AA87="GELB1",$U87,0)+IF($AB87="GELB1",$T87,0)</f>
        <v>0</v>
      </c>
      <c r="BH87" s="74">
        <f t="shared" ref="BH87:BH92" si="546">IF($AA87="GELB2",$L87+$N87+$P87,0)+IF($AB87="GELB2",$M87+$O87+$Q87,0)</f>
        <v>7</v>
      </c>
      <c r="BI87" s="74">
        <f t="shared" ref="BI87:BI92" si="547">IF($AA87="GELB2",$M87+$O87+$Q87,0)+IF($AB87="GELB2",$L87+$N87+$P87,0)</f>
        <v>13</v>
      </c>
      <c r="BJ87" s="74">
        <f t="shared" ref="BJ87:BJ92" si="548">IF($AA87="GELB2",$R87,0)+IF($AB87="GELB2",$S87,0)</f>
        <v>0</v>
      </c>
      <c r="BK87" s="74">
        <f t="shared" ref="BK87:BK92" si="549">IF($AA87="GELB2",$S87,0)+IF($AB87="GELB2",$R87,0)</f>
        <v>2</v>
      </c>
      <c r="BL87" s="74">
        <f t="shared" ref="BL87:BL92" si="550">IF($AA87="GELB2",$T87,0)+IF($AB87="GELB2",$U87,0)</f>
        <v>0</v>
      </c>
      <c r="BM87" s="74">
        <f t="shared" ref="BM87:BM92" si="551">IF($AA87="GELB2",$U87,0)+IF($AB87="GELB2",$T87,0)</f>
        <v>1</v>
      </c>
      <c r="BN87" s="74">
        <f t="shared" ref="BN87:BN92" si="552">IF($AA87="GELB3",$L87+$N87+$P87,0)+IF($AB87="GELB3",$M87+$O87+$Q87,0)</f>
        <v>13</v>
      </c>
      <c r="BO87" s="74">
        <f t="shared" ref="BO87:BO92" si="553">IF($AA87="GELB3",$M87+$O87+$Q87,0)+IF($AB87="GELB3",$L87+$N87+$P87,0)</f>
        <v>7</v>
      </c>
      <c r="BP87" s="74">
        <f t="shared" ref="BP87:BP92" si="554">IF($AA87="GELB3",$R87,0)+IF($AB87="GELB3",$S87,0)</f>
        <v>2</v>
      </c>
      <c r="BQ87" s="74">
        <f t="shared" ref="BQ87:BQ92" si="555">IF($AA87="GELB3",$S87,0)+IF($AB87="GELB3",$R87,0)</f>
        <v>0</v>
      </c>
      <c r="BR87" s="74">
        <f t="shared" ref="BR87:BR92" si="556">IF($AA87="GELB3",$T87,0)+IF($AB87="GELB3",$U87,0)</f>
        <v>1</v>
      </c>
      <c r="BS87" s="74">
        <f t="shared" ref="BS87:BS92" si="557">IF($AA87="GELB3",$U87,0)+IF($AB87="GELB3",$T87,0)</f>
        <v>0</v>
      </c>
      <c r="BT87" s="74">
        <f t="shared" ref="BT87:BT92" si="558">IF($AA87="LILA3",$L87+$N87+$P87,0)+IF($AB87="LILA3",$M87+$O87+$Q87,0)</f>
        <v>0</v>
      </c>
      <c r="BU87" s="74">
        <f t="shared" ref="BU87:BU92" si="559">IF($AA87="LILA3",$M87+$O87+$Q87,0)+IF($AB87="LILA3",$L87+$N87+$P87,0)</f>
        <v>0</v>
      </c>
      <c r="BV87" s="74">
        <f t="shared" ref="BV87:BV92" si="560">IF($AA87="LILA3",$R87,0)+IF($AB87="LILA3",$S87,0)</f>
        <v>0</v>
      </c>
      <c r="BW87" s="74">
        <f t="shared" ref="BW87:BW92" si="561">IF($AA87="LILA3",$S87,0)+IF($AB87="LILA3",$R87,0)</f>
        <v>0</v>
      </c>
      <c r="BX87" s="74">
        <f t="shared" ref="BX87:BX92" si="562">IF($AA87="LILA3",$T87,0)+IF($AB87="LILA3",$U87,0)</f>
        <v>0</v>
      </c>
      <c r="BY87" s="74">
        <f t="shared" ref="BY87:BY92" si="563">IF($AA87="LILA3",$U87,0)+IF($AB87="LILA3",$T87,0)</f>
        <v>0</v>
      </c>
      <c r="BZ87" s="74">
        <f t="shared" ref="BZ87:BZ92" si="564">IF($AA87="BLAU1",$L87+$N87+$P87,0)+IF($AB87="BLAU1",$M87+$O87+$Q87,0)</f>
        <v>0</v>
      </c>
      <c r="CA87" s="74">
        <f t="shared" ref="CA87:CA92" si="565">IF($AA87="BLAU1",$M87+$O87+$Q87,0)+IF($AB87="BLAU1",$L87+$N87+$P87,0)</f>
        <v>0</v>
      </c>
      <c r="CB87" s="74">
        <f t="shared" ref="CB87:CB92" si="566">IF($AA87="BLAU1",$R87,0)+IF($AB87="BLAU1",$S87,0)</f>
        <v>0</v>
      </c>
      <c r="CC87" s="74">
        <f t="shared" ref="CC87:CC92" si="567">IF($AA87="BLAU1",$S87,0)+IF($AB87="BLAU1",$R87,0)</f>
        <v>0</v>
      </c>
      <c r="CD87" s="74">
        <f t="shared" ref="CD87:CD92" si="568">IF($AA87="BLAU1",$T87,0)+IF($AB87="BLAU1",$U87,0)</f>
        <v>0</v>
      </c>
      <c r="CE87" s="74">
        <f t="shared" ref="CE87:CE92" si="569">IF($AA87="BLAU1",$U87,0)+IF($AB87="BLAU1",$T87,0)</f>
        <v>0</v>
      </c>
      <c r="CF87" s="74">
        <f t="shared" ref="CF87:CF92" si="570">IF($AA87="BLAU2",$L87+$N87+$P87,0)+IF($AB87="BLAU2",$M87+$O87+$Q87,0)</f>
        <v>0</v>
      </c>
      <c r="CG87" s="74">
        <f t="shared" ref="CG87:CG92" si="571">IF($AA87="BLAU2",$M87+$O87+$Q87,0)+IF($AB87="BLAU2",$L87+$N87+$P87,0)</f>
        <v>0</v>
      </c>
      <c r="CH87" s="74">
        <f t="shared" ref="CH87:CH92" si="572">IF($AA87="BLAU2",$R87,0)+IF($AB87="BLAU2",$S87,0)</f>
        <v>0</v>
      </c>
      <c r="CI87" s="74">
        <f t="shared" ref="CI87:CI92" si="573">IF($AA87="BLAU2",$S87,0)+IF($AB87="BLAU2",$R87,0)</f>
        <v>0</v>
      </c>
      <c r="CJ87" s="74">
        <f t="shared" ref="CJ87:CJ92" si="574">IF($AA87="BLAU2",$T87,0)+IF($AB87="BLAU2",$U87,0)</f>
        <v>0</v>
      </c>
      <c r="CK87" s="74">
        <f t="shared" ref="CK87:CK92" si="575">IF($AA87="BLAU2",$U87,0)+IF($AB87="BLAU2",$T87,0)</f>
        <v>0</v>
      </c>
      <c r="CL87" s="74">
        <f t="shared" ref="CL87:CL92" si="576">IF($AA87="BLAU3",$L87+$N87+$P87,0)+IF($AB87="BLAU3",$M87+$O87+$Q87,0)</f>
        <v>0</v>
      </c>
      <c r="CM87" s="74">
        <f t="shared" ref="CM87:CM92" si="577">IF($AA87="BLAU3",$M87+$O87+$Q87,0)+IF($AB87="BLAU3",$L87+$N87+$P87,0)</f>
        <v>0</v>
      </c>
      <c r="CN87" s="74">
        <f t="shared" ref="CN87:CN92" si="578">IF($AA87="BLAU3",$R87,0)+IF($AB87="BLAU3",$S87,0)</f>
        <v>0</v>
      </c>
      <c r="CO87">
        <f t="shared" ref="CO87:CO92" si="579">IF($AA87="BLAU3",$S87,0)+IF($AB87="BLAU3",$R87,0)</f>
        <v>0</v>
      </c>
      <c r="CP87">
        <f t="shared" ref="CP87:CP92" si="580">IF($AA87="BLAU3",$T87,0)+IF($AB87="BLAU3",$U87,0)</f>
        <v>0</v>
      </c>
      <c r="CQ87">
        <f t="shared" ref="CQ87:CQ92" si="581">IF($AA87="BLAU3",$U87,0)+IF($AB87="BLAU3",$T87,0)</f>
        <v>0</v>
      </c>
      <c r="CR87">
        <f t="shared" ref="CR87:CR92" si="582">IF($AA87="LILA2",$L87+$N87+$P87,0)+IF($AB87="LILA2",$M87+$O87+$Q87,0)</f>
        <v>0</v>
      </c>
      <c r="CS87">
        <f t="shared" ref="CS87:CS92" si="583">IF($AA87="LILA2",$M87+$O87+$Q87,0)+IF($AB87="LILA2",$L87+$N87+$P87,0)</f>
        <v>0</v>
      </c>
      <c r="CT87">
        <f t="shared" ref="CT87:CT92" si="584">IF($AA87="LILA2",$R87,0)+IF($AB87="LILA2",$S87,0)</f>
        <v>0</v>
      </c>
      <c r="CU87">
        <f t="shared" ref="CU87:CU92" si="585">IF($AA87="LILA2",$S87,0)+IF($AB87="LILA2",$R87,0)</f>
        <v>0</v>
      </c>
      <c r="CV87">
        <f t="shared" ref="CV87:CV92" si="586">IF($AA87="LILA2",$T87,0)+IF($AB87="LILA2",$U87,0)</f>
        <v>0</v>
      </c>
      <c r="CW87">
        <f t="shared" ref="CW87:CW92" si="587">IF($AA87="LILA2",$U87,0)+IF($AB87="LILA2",$T87,0)</f>
        <v>0</v>
      </c>
    </row>
    <row r="88" spans="1:101" ht="18" customHeight="1" x14ac:dyDescent="0.3">
      <c r="A88" s="123" t="s">
        <v>1</v>
      </c>
      <c r="B88" s="109" t="str">
        <f t="shared" si="507"/>
        <v>RAI</v>
      </c>
      <c r="C88" s="110" t="str">
        <f t="shared" si="508"/>
        <v>Mixed</v>
      </c>
      <c r="D88" s="127" t="s">
        <v>6</v>
      </c>
      <c r="E88" s="109" t="str">
        <f t="shared" si="509"/>
        <v>WER</v>
      </c>
      <c r="F88" s="110"/>
      <c r="G88" s="110" t="str">
        <f t="shared" si="510"/>
        <v>Mixed</v>
      </c>
      <c r="H88" s="110"/>
      <c r="I88" s="110"/>
      <c r="J88" s="112"/>
      <c r="K88" s="128"/>
      <c r="L88" s="114">
        <v>6</v>
      </c>
      <c r="M88" s="114">
        <v>7</v>
      </c>
      <c r="N88" s="114">
        <v>6</v>
      </c>
      <c r="O88" s="114">
        <v>2</v>
      </c>
      <c r="P88" s="114">
        <v>10</v>
      </c>
      <c r="Q88" s="114">
        <v>5</v>
      </c>
      <c r="R88" s="115">
        <f t="shared" si="511"/>
        <v>2</v>
      </c>
      <c r="S88" s="115">
        <f t="shared" si="512"/>
        <v>1</v>
      </c>
      <c r="T88" s="115">
        <f t="shared" si="513"/>
        <v>1</v>
      </c>
      <c r="U88" s="115">
        <f t="shared" si="514"/>
        <v>0</v>
      </c>
      <c r="V88" s="103" t="s">
        <v>83</v>
      </c>
      <c r="W88" s="103" t="s">
        <v>89</v>
      </c>
      <c r="X88" s="76">
        <v>2</v>
      </c>
      <c r="Y88" s="76">
        <v>3</v>
      </c>
      <c r="Z88" s="96" t="str">
        <f t="shared" si="515"/>
        <v>GELB</v>
      </c>
      <c r="AA88" s="96" t="str">
        <f t="shared" si="343"/>
        <v>GELB2</v>
      </c>
      <c r="AB88" s="96" t="str">
        <f t="shared" si="344"/>
        <v>GELB3</v>
      </c>
      <c r="AC88" s="78"/>
      <c r="AD88" s="74">
        <f t="shared" si="516"/>
        <v>0</v>
      </c>
      <c r="AE88" s="74">
        <f t="shared" si="517"/>
        <v>0</v>
      </c>
      <c r="AF88" s="74">
        <f t="shared" si="518"/>
        <v>0</v>
      </c>
      <c r="AG88" s="74">
        <f t="shared" si="519"/>
        <v>0</v>
      </c>
      <c r="AH88" s="74">
        <f t="shared" si="520"/>
        <v>0</v>
      </c>
      <c r="AI88" s="74">
        <f t="shared" si="521"/>
        <v>0</v>
      </c>
      <c r="AJ88" s="74">
        <f t="shared" si="522"/>
        <v>0</v>
      </c>
      <c r="AK88" s="74">
        <f t="shared" si="523"/>
        <v>0</v>
      </c>
      <c r="AL88" s="74">
        <f t="shared" si="524"/>
        <v>0</v>
      </c>
      <c r="AM88" s="74">
        <f t="shared" si="525"/>
        <v>0</v>
      </c>
      <c r="AN88" s="74">
        <f t="shared" si="526"/>
        <v>0</v>
      </c>
      <c r="AO88" s="74">
        <f t="shared" si="527"/>
        <v>0</v>
      </c>
      <c r="AP88" s="74">
        <f t="shared" si="528"/>
        <v>0</v>
      </c>
      <c r="AQ88" s="74">
        <f t="shared" si="529"/>
        <v>0</v>
      </c>
      <c r="AR88" s="74">
        <f t="shared" si="530"/>
        <v>0</v>
      </c>
      <c r="AS88" s="74">
        <f t="shared" si="531"/>
        <v>0</v>
      </c>
      <c r="AT88" s="74">
        <f t="shared" si="532"/>
        <v>0</v>
      </c>
      <c r="AU88" s="74">
        <f t="shared" si="533"/>
        <v>0</v>
      </c>
      <c r="AV88" s="74">
        <f t="shared" si="534"/>
        <v>0</v>
      </c>
      <c r="AW88" s="74">
        <f t="shared" si="535"/>
        <v>0</v>
      </c>
      <c r="AX88" s="74">
        <f t="shared" si="536"/>
        <v>0</v>
      </c>
      <c r="AY88" s="74">
        <f t="shared" si="537"/>
        <v>0</v>
      </c>
      <c r="AZ88" s="74">
        <f t="shared" si="538"/>
        <v>0</v>
      </c>
      <c r="BA88" s="74">
        <f t="shared" si="539"/>
        <v>0</v>
      </c>
      <c r="BB88" s="74">
        <f t="shared" si="540"/>
        <v>0</v>
      </c>
      <c r="BC88" s="74">
        <f t="shared" si="541"/>
        <v>0</v>
      </c>
      <c r="BD88" s="74">
        <f t="shared" si="542"/>
        <v>0</v>
      </c>
      <c r="BE88" s="74">
        <f t="shared" si="543"/>
        <v>0</v>
      </c>
      <c r="BF88" s="74">
        <f t="shared" si="544"/>
        <v>0</v>
      </c>
      <c r="BG88" s="74">
        <f t="shared" si="545"/>
        <v>0</v>
      </c>
      <c r="BH88" s="74">
        <f t="shared" si="546"/>
        <v>22</v>
      </c>
      <c r="BI88" s="74">
        <f t="shared" si="547"/>
        <v>14</v>
      </c>
      <c r="BJ88" s="74">
        <f t="shared" si="548"/>
        <v>2</v>
      </c>
      <c r="BK88" s="74">
        <f t="shared" si="549"/>
        <v>1</v>
      </c>
      <c r="BL88" s="74">
        <f t="shared" si="550"/>
        <v>1</v>
      </c>
      <c r="BM88" s="74">
        <f t="shared" si="551"/>
        <v>0</v>
      </c>
      <c r="BN88" s="74">
        <f t="shared" si="552"/>
        <v>14</v>
      </c>
      <c r="BO88" s="74">
        <f t="shared" si="553"/>
        <v>22</v>
      </c>
      <c r="BP88" s="74">
        <f t="shared" si="554"/>
        <v>1</v>
      </c>
      <c r="BQ88" s="74">
        <f t="shared" si="555"/>
        <v>2</v>
      </c>
      <c r="BR88" s="74">
        <f t="shared" si="556"/>
        <v>0</v>
      </c>
      <c r="BS88" s="74">
        <f t="shared" si="557"/>
        <v>1</v>
      </c>
      <c r="BT88" s="74">
        <f t="shared" si="558"/>
        <v>0</v>
      </c>
      <c r="BU88" s="74">
        <f t="shared" si="559"/>
        <v>0</v>
      </c>
      <c r="BV88" s="74">
        <f t="shared" si="560"/>
        <v>0</v>
      </c>
      <c r="BW88" s="74">
        <f t="shared" si="561"/>
        <v>0</v>
      </c>
      <c r="BX88" s="74">
        <f t="shared" si="562"/>
        <v>0</v>
      </c>
      <c r="BY88" s="74">
        <f t="shared" si="563"/>
        <v>0</v>
      </c>
      <c r="BZ88" s="74">
        <f t="shared" si="564"/>
        <v>0</v>
      </c>
      <c r="CA88" s="74">
        <f t="shared" si="565"/>
        <v>0</v>
      </c>
      <c r="CB88" s="74">
        <f t="shared" si="566"/>
        <v>0</v>
      </c>
      <c r="CC88" s="74">
        <f t="shared" si="567"/>
        <v>0</v>
      </c>
      <c r="CD88" s="74">
        <f t="shared" si="568"/>
        <v>0</v>
      </c>
      <c r="CE88" s="74">
        <f t="shared" si="569"/>
        <v>0</v>
      </c>
      <c r="CF88" s="74">
        <f t="shared" si="570"/>
        <v>0</v>
      </c>
      <c r="CG88" s="74">
        <f t="shared" si="571"/>
        <v>0</v>
      </c>
      <c r="CH88" s="74">
        <f t="shared" si="572"/>
        <v>0</v>
      </c>
      <c r="CI88" s="74">
        <f t="shared" si="573"/>
        <v>0</v>
      </c>
      <c r="CJ88" s="74">
        <f t="shared" si="574"/>
        <v>0</v>
      </c>
      <c r="CK88" s="74">
        <f t="shared" si="575"/>
        <v>0</v>
      </c>
      <c r="CL88" s="74">
        <f t="shared" si="576"/>
        <v>0</v>
      </c>
      <c r="CM88" s="74">
        <f t="shared" si="577"/>
        <v>0</v>
      </c>
      <c r="CN88" s="74">
        <f t="shared" si="578"/>
        <v>0</v>
      </c>
      <c r="CO88">
        <f t="shared" si="579"/>
        <v>0</v>
      </c>
      <c r="CP88">
        <f t="shared" si="580"/>
        <v>0</v>
      </c>
      <c r="CQ88">
        <f t="shared" si="581"/>
        <v>0</v>
      </c>
      <c r="CR88">
        <f t="shared" si="582"/>
        <v>0</v>
      </c>
      <c r="CS88">
        <f t="shared" si="583"/>
        <v>0</v>
      </c>
      <c r="CT88">
        <f t="shared" si="584"/>
        <v>0</v>
      </c>
      <c r="CU88">
        <f t="shared" si="585"/>
        <v>0</v>
      </c>
      <c r="CV88">
        <f t="shared" si="586"/>
        <v>0</v>
      </c>
      <c r="CW88">
        <f t="shared" si="587"/>
        <v>0</v>
      </c>
    </row>
    <row r="89" spans="1:101" ht="18" customHeight="1" x14ac:dyDescent="0.3">
      <c r="A89" s="123" t="s">
        <v>2</v>
      </c>
      <c r="B89" s="109" t="str">
        <f t="shared" si="507"/>
        <v>KAP SSF Kappishäusern</v>
      </c>
      <c r="C89" s="110" t="str">
        <f t="shared" si="508"/>
        <v>Mixed</v>
      </c>
      <c r="D89" s="127" t="s">
        <v>6</v>
      </c>
      <c r="E89" s="109" t="str">
        <f t="shared" si="509"/>
        <v>BEU</v>
      </c>
      <c r="F89" s="110"/>
      <c r="G89" s="110" t="str">
        <f t="shared" si="510"/>
        <v>Mixed</v>
      </c>
      <c r="H89" s="110"/>
      <c r="I89" s="110"/>
      <c r="J89" s="112"/>
      <c r="K89" s="120"/>
      <c r="L89" s="114">
        <v>6</v>
      </c>
      <c r="M89" s="114">
        <v>1</v>
      </c>
      <c r="N89" s="114">
        <v>6</v>
      </c>
      <c r="O89" s="114">
        <v>0</v>
      </c>
      <c r="P89" s="114"/>
      <c r="Q89" s="114"/>
      <c r="R89" s="115">
        <f t="shared" si="511"/>
        <v>2</v>
      </c>
      <c r="S89" s="115">
        <f t="shared" si="512"/>
        <v>0</v>
      </c>
      <c r="T89" s="115">
        <f t="shared" si="513"/>
        <v>1</v>
      </c>
      <c r="U89" s="115">
        <f t="shared" si="514"/>
        <v>0</v>
      </c>
      <c r="V89" s="103" t="s">
        <v>83</v>
      </c>
      <c r="W89" s="103" t="s">
        <v>87</v>
      </c>
      <c r="X89" s="76">
        <v>1</v>
      </c>
      <c r="Y89" s="76">
        <v>3</v>
      </c>
      <c r="Z89" s="96" t="str">
        <f t="shared" si="515"/>
        <v>BLAU</v>
      </c>
      <c r="AA89" s="96" t="str">
        <f t="shared" ref="AA89:AA102" si="588">Z89&amp;X89</f>
        <v>BLAU1</v>
      </c>
      <c r="AB89" s="96" t="str">
        <f t="shared" ref="AB89:AB102" si="589">Z89&amp;Y89</f>
        <v>BLAU3</v>
      </c>
      <c r="AC89" s="78"/>
      <c r="AD89" s="74">
        <f t="shared" si="516"/>
        <v>0</v>
      </c>
      <c r="AE89" s="74">
        <f t="shared" si="517"/>
        <v>0</v>
      </c>
      <c r="AF89" s="74">
        <f t="shared" si="518"/>
        <v>0</v>
      </c>
      <c r="AG89" s="74">
        <f t="shared" si="519"/>
        <v>0</v>
      </c>
      <c r="AH89" s="74">
        <f t="shared" si="520"/>
        <v>0</v>
      </c>
      <c r="AI89" s="74">
        <f t="shared" si="521"/>
        <v>0</v>
      </c>
      <c r="AJ89" s="74">
        <f t="shared" si="522"/>
        <v>0</v>
      </c>
      <c r="AK89" s="74">
        <f t="shared" si="523"/>
        <v>0</v>
      </c>
      <c r="AL89" s="74">
        <f t="shared" si="524"/>
        <v>0</v>
      </c>
      <c r="AM89" s="74">
        <f t="shared" si="525"/>
        <v>0</v>
      </c>
      <c r="AN89" s="74">
        <f t="shared" si="526"/>
        <v>0</v>
      </c>
      <c r="AO89" s="74">
        <f t="shared" si="527"/>
        <v>0</v>
      </c>
      <c r="AP89" s="74">
        <f t="shared" si="528"/>
        <v>0</v>
      </c>
      <c r="AQ89" s="74">
        <f t="shared" si="529"/>
        <v>0</v>
      </c>
      <c r="AR89" s="74">
        <f t="shared" si="530"/>
        <v>0</v>
      </c>
      <c r="AS89" s="74">
        <f t="shared" si="531"/>
        <v>0</v>
      </c>
      <c r="AT89" s="74">
        <f t="shared" si="532"/>
        <v>0</v>
      </c>
      <c r="AU89" s="74">
        <f t="shared" si="533"/>
        <v>0</v>
      </c>
      <c r="AV89" s="74">
        <f t="shared" si="534"/>
        <v>0</v>
      </c>
      <c r="AW89" s="74">
        <f t="shared" si="535"/>
        <v>0</v>
      </c>
      <c r="AX89" s="74">
        <f t="shared" si="536"/>
        <v>0</v>
      </c>
      <c r="AY89" s="74">
        <f t="shared" si="537"/>
        <v>0</v>
      </c>
      <c r="AZ89" s="74">
        <f t="shared" si="538"/>
        <v>0</v>
      </c>
      <c r="BA89" s="74">
        <f t="shared" si="539"/>
        <v>0</v>
      </c>
      <c r="BB89" s="74">
        <f t="shared" si="540"/>
        <v>0</v>
      </c>
      <c r="BC89" s="74">
        <f t="shared" si="541"/>
        <v>0</v>
      </c>
      <c r="BD89" s="74">
        <f t="shared" si="542"/>
        <v>0</v>
      </c>
      <c r="BE89" s="74">
        <f t="shared" si="543"/>
        <v>0</v>
      </c>
      <c r="BF89" s="74">
        <f t="shared" si="544"/>
        <v>0</v>
      </c>
      <c r="BG89" s="74">
        <f t="shared" si="545"/>
        <v>0</v>
      </c>
      <c r="BH89" s="74">
        <f t="shared" si="546"/>
        <v>0</v>
      </c>
      <c r="BI89" s="74">
        <f t="shared" si="547"/>
        <v>0</v>
      </c>
      <c r="BJ89" s="74">
        <f t="shared" si="548"/>
        <v>0</v>
      </c>
      <c r="BK89" s="74">
        <f t="shared" si="549"/>
        <v>0</v>
      </c>
      <c r="BL89" s="74">
        <f t="shared" si="550"/>
        <v>0</v>
      </c>
      <c r="BM89" s="74">
        <f t="shared" si="551"/>
        <v>0</v>
      </c>
      <c r="BN89" s="74">
        <f t="shared" si="552"/>
        <v>0</v>
      </c>
      <c r="BO89" s="74">
        <f t="shared" si="553"/>
        <v>0</v>
      </c>
      <c r="BP89" s="74">
        <f t="shared" si="554"/>
        <v>0</v>
      </c>
      <c r="BQ89" s="74">
        <f t="shared" si="555"/>
        <v>0</v>
      </c>
      <c r="BR89" s="74">
        <f t="shared" si="556"/>
        <v>0</v>
      </c>
      <c r="BS89" s="74">
        <f t="shared" si="557"/>
        <v>0</v>
      </c>
      <c r="BT89" s="74">
        <f t="shared" si="558"/>
        <v>0</v>
      </c>
      <c r="BU89" s="74">
        <f t="shared" si="559"/>
        <v>0</v>
      </c>
      <c r="BV89" s="74">
        <f t="shared" si="560"/>
        <v>0</v>
      </c>
      <c r="BW89" s="74">
        <f t="shared" si="561"/>
        <v>0</v>
      </c>
      <c r="BX89" s="74">
        <f t="shared" si="562"/>
        <v>0</v>
      </c>
      <c r="BY89" s="74">
        <f t="shared" si="563"/>
        <v>0</v>
      </c>
      <c r="BZ89" s="74">
        <f t="shared" si="564"/>
        <v>12</v>
      </c>
      <c r="CA89" s="74">
        <f t="shared" si="565"/>
        <v>1</v>
      </c>
      <c r="CB89" s="74">
        <f t="shared" si="566"/>
        <v>2</v>
      </c>
      <c r="CC89" s="74">
        <f t="shared" si="567"/>
        <v>0</v>
      </c>
      <c r="CD89" s="74">
        <f t="shared" si="568"/>
        <v>1</v>
      </c>
      <c r="CE89" s="74">
        <f t="shared" si="569"/>
        <v>0</v>
      </c>
      <c r="CF89" s="74">
        <f t="shared" si="570"/>
        <v>0</v>
      </c>
      <c r="CG89" s="74">
        <f t="shared" si="571"/>
        <v>0</v>
      </c>
      <c r="CH89" s="74">
        <f t="shared" si="572"/>
        <v>0</v>
      </c>
      <c r="CI89" s="74">
        <f t="shared" si="573"/>
        <v>0</v>
      </c>
      <c r="CJ89" s="74">
        <f t="shared" si="574"/>
        <v>0</v>
      </c>
      <c r="CK89" s="74">
        <f t="shared" si="575"/>
        <v>0</v>
      </c>
      <c r="CL89" s="74">
        <f t="shared" si="576"/>
        <v>1</v>
      </c>
      <c r="CM89" s="74">
        <f t="shared" si="577"/>
        <v>12</v>
      </c>
      <c r="CN89" s="74">
        <f t="shared" si="578"/>
        <v>0</v>
      </c>
      <c r="CO89">
        <f t="shared" si="579"/>
        <v>2</v>
      </c>
      <c r="CP89">
        <f t="shared" si="580"/>
        <v>0</v>
      </c>
      <c r="CQ89">
        <f t="shared" si="581"/>
        <v>1</v>
      </c>
      <c r="CR89">
        <f t="shared" si="582"/>
        <v>0</v>
      </c>
      <c r="CS89">
        <f t="shared" si="583"/>
        <v>0</v>
      </c>
      <c r="CT89">
        <f t="shared" si="584"/>
        <v>0</v>
      </c>
      <c r="CU89">
        <f t="shared" si="585"/>
        <v>0</v>
      </c>
      <c r="CV89">
        <f t="shared" si="586"/>
        <v>0</v>
      </c>
      <c r="CW89">
        <f t="shared" si="587"/>
        <v>0</v>
      </c>
    </row>
    <row r="90" spans="1:101" ht="18" customHeight="1" x14ac:dyDescent="0.3">
      <c r="A90" s="123" t="s">
        <v>3</v>
      </c>
      <c r="B90" s="109" t="str">
        <f t="shared" si="507"/>
        <v>KAP SSF Kappishäusern</v>
      </c>
      <c r="C90" s="110" t="str">
        <f t="shared" si="508"/>
        <v>D-Doppel</v>
      </c>
      <c r="D90" s="127" t="s">
        <v>6</v>
      </c>
      <c r="E90" s="109" t="str">
        <f t="shared" si="509"/>
        <v>BEU</v>
      </c>
      <c r="F90" s="110"/>
      <c r="G90" s="110" t="str">
        <f t="shared" si="510"/>
        <v>D-Doppel</v>
      </c>
      <c r="H90" s="110"/>
      <c r="I90" s="110"/>
      <c r="J90" s="112"/>
      <c r="K90" s="120"/>
      <c r="L90" s="114">
        <v>6</v>
      </c>
      <c r="M90" s="114">
        <v>0</v>
      </c>
      <c r="N90" s="114">
        <v>6</v>
      </c>
      <c r="O90" s="114">
        <v>1</v>
      </c>
      <c r="P90" s="114"/>
      <c r="Q90" s="114"/>
      <c r="R90" s="115">
        <f t="shared" si="511"/>
        <v>2</v>
      </c>
      <c r="S90" s="115">
        <f t="shared" si="512"/>
        <v>0</v>
      </c>
      <c r="T90" s="115">
        <f t="shared" si="513"/>
        <v>1</v>
      </c>
      <c r="U90" s="115">
        <f t="shared" si="514"/>
        <v>0</v>
      </c>
      <c r="V90" s="103" t="s">
        <v>82</v>
      </c>
      <c r="W90" s="73" t="s">
        <v>87</v>
      </c>
      <c r="X90" s="76">
        <v>1</v>
      </c>
      <c r="Y90" s="76">
        <v>3</v>
      </c>
      <c r="Z90" s="96" t="str">
        <f t="shared" si="515"/>
        <v>BLAU</v>
      </c>
      <c r="AA90" s="96" t="str">
        <f t="shared" si="588"/>
        <v>BLAU1</v>
      </c>
      <c r="AB90" s="96" t="str">
        <f t="shared" si="589"/>
        <v>BLAU3</v>
      </c>
      <c r="AC90" s="78"/>
      <c r="AD90" s="74">
        <f t="shared" si="516"/>
        <v>0</v>
      </c>
      <c r="AE90" s="74">
        <f t="shared" si="517"/>
        <v>0</v>
      </c>
      <c r="AF90" s="74">
        <f t="shared" si="518"/>
        <v>0</v>
      </c>
      <c r="AG90" s="74">
        <f t="shared" si="519"/>
        <v>0</v>
      </c>
      <c r="AH90" s="74">
        <f t="shared" si="520"/>
        <v>0</v>
      </c>
      <c r="AI90" s="74">
        <f t="shared" si="521"/>
        <v>0</v>
      </c>
      <c r="AJ90" s="74">
        <f t="shared" si="522"/>
        <v>0</v>
      </c>
      <c r="AK90" s="74">
        <f t="shared" si="523"/>
        <v>0</v>
      </c>
      <c r="AL90" s="74">
        <f t="shared" si="524"/>
        <v>0</v>
      </c>
      <c r="AM90" s="74">
        <f t="shared" si="525"/>
        <v>0</v>
      </c>
      <c r="AN90" s="74">
        <f t="shared" si="526"/>
        <v>0</v>
      </c>
      <c r="AO90" s="74">
        <f t="shared" si="527"/>
        <v>0</v>
      </c>
      <c r="AP90" s="74">
        <f t="shared" si="528"/>
        <v>0</v>
      </c>
      <c r="AQ90" s="74">
        <f t="shared" si="529"/>
        <v>0</v>
      </c>
      <c r="AR90" s="74">
        <f t="shared" si="530"/>
        <v>0</v>
      </c>
      <c r="AS90" s="74">
        <f t="shared" si="531"/>
        <v>0</v>
      </c>
      <c r="AT90" s="74">
        <f t="shared" si="532"/>
        <v>0</v>
      </c>
      <c r="AU90" s="74">
        <f t="shared" si="533"/>
        <v>0</v>
      </c>
      <c r="AV90" s="74">
        <f t="shared" si="534"/>
        <v>0</v>
      </c>
      <c r="AW90" s="74">
        <f t="shared" si="535"/>
        <v>0</v>
      </c>
      <c r="AX90" s="74">
        <f t="shared" si="536"/>
        <v>0</v>
      </c>
      <c r="AY90" s="74">
        <f t="shared" si="537"/>
        <v>0</v>
      </c>
      <c r="AZ90" s="74">
        <f t="shared" si="538"/>
        <v>0</v>
      </c>
      <c r="BA90" s="74">
        <f t="shared" si="539"/>
        <v>0</v>
      </c>
      <c r="BB90" s="74">
        <f t="shared" si="540"/>
        <v>0</v>
      </c>
      <c r="BC90" s="74">
        <f t="shared" si="541"/>
        <v>0</v>
      </c>
      <c r="BD90" s="74">
        <f t="shared" si="542"/>
        <v>0</v>
      </c>
      <c r="BE90" s="74">
        <f t="shared" si="543"/>
        <v>0</v>
      </c>
      <c r="BF90" s="74">
        <f t="shared" si="544"/>
        <v>0</v>
      </c>
      <c r="BG90" s="74">
        <f t="shared" si="545"/>
        <v>0</v>
      </c>
      <c r="BH90" s="74">
        <f t="shared" si="546"/>
        <v>0</v>
      </c>
      <c r="BI90" s="74">
        <f t="shared" si="547"/>
        <v>0</v>
      </c>
      <c r="BJ90" s="74">
        <f t="shared" si="548"/>
        <v>0</v>
      </c>
      <c r="BK90" s="74">
        <f t="shared" si="549"/>
        <v>0</v>
      </c>
      <c r="BL90" s="74">
        <f t="shared" si="550"/>
        <v>0</v>
      </c>
      <c r="BM90" s="74">
        <f t="shared" si="551"/>
        <v>0</v>
      </c>
      <c r="BN90" s="74">
        <f t="shared" si="552"/>
        <v>0</v>
      </c>
      <c r="BO90" s="74">
        <f t="shared" si="553"/>
        <v>0</v>
      </c>
      <c r="BP90" s="74">
        <f t="shared" si="554"/>
        <v>0</v>
      </c>
      <c r="BQ90" s="74">
        <f t="shared" si="555"/>
        <v>0</v>
      </c>
      <c r="BR90" s="74">
        <f t="shared" si="556"/>
        <v>0</v>
      </c>
      <c r="BS90" s="74">
        <f t="shared" si="557"/>
        <v>0</v>
      </c>
      <c r="BT90" s="74">
        <f t="shared" si="558"/>
        <v>0</v>
      </c>
      <c r="BU90" s="74">
        <f t="shared" si="559"/>
        <v>0</v>
      </c>
      <c r="BV90" s="74">
        <f t="shared" si="560"/>
        <v>0</v>
      </c>
      <c r="BW90" s="74">
        <f t="shared" si="561"/>
        <v>0</v>
      </c>
      <c r="BX90" s="74">
        <f t="shared" si="562"/>
        <v>0</v>
      </c>
      <c r="BY90" s="74">
        <f t="shared" si="563"/>
        <v>0</v>
      </c>
      <c r="BZ90" s="74">
        <f t="shared" si="564"/>
        <v>12</v>
      </c>
      <c r="CA90" s="74">
        <f t="shared" si="565"/>
        <v>1</v>
      </c>
      <c r="CB90" s="74">
        <f t="shared" si="566"/>
        <v>2</v>
      </c>
      <c r="CC90" s="74">
        <f t="shared" si="567"/>
        <v>0</v>
      </c>
      <c r="CD90" s="74">
        <f t="shared" si="568"/>
        <v>1</v>
      </c>
      <c r="CE90" s="74">
        <f t="shared" si="569"/>
        <v>0</v>
      </c>
      <c r="CF90" s="74">
        <f t="shared" si="570"/>
        <v>0</v>
      </c>
      <c r="CG90" s="74">
        <f t="shared" si="571"/>
        <v>0</v>
      </c>
      <c r="CH90" s="74">
        <f t="shared" si="572"/>
        <v>0</v>
      </c>
      <c r="CI90" s="74">
        <f t="shared" si="573"/>
        <v>0</v>
      </c>
      <c r="CJ90" s="74">
        <f t="shared" si="574"/>
        <v>0</v>
      </c>
      <c r="CK90" s="74">
        <f t="shared" si="575"/>
        <v>0</v>
      </c>
      <c r="CL90" s="74">
        <f t="shared" si="576"/>
        <v>1</v>
      </c>
      <c r="CM90" s="74">
        <f t="shared" si="577"/>
        <v>12</v>
      </c>
      <c r="CN90" s="74">
        <f t="shared" si="578"/>
        <v>0</v>
      </c>
      <c r="CO90">
        <f t="shared" si="579"/>
        <v>2</v>
      </c>
      <c r="CP90">
        <f t="shared" si="580"/>
        <v>0</v>
      </c>
      <c r="CQ90">
        <f t="shared" si="581"/>
        <v>1</v>
      </c>
      <c r="CR90">
        <f t="shared" si="582"/>
        <v>0</v>
      </c>
      <c r="CS90">
        <f t="shared" si="583"/>
        <v>0</v>
      </c>
      <c r="CT90">
        <f t="shared" si="584"/>
        <v>0</v>
      </c>
      <c r="CU90">
        <f t="shared" si="585"/>
        <v>0</v>
      </c>
      <c r="CV90">
        <f t="shared" si="586"/>
        <v>0</v>
      </c>
      <c r="CW90">
        <f t="shared" si="587"/>
        <v>0</v>
      </c>
    </row>
    <row r="91" spans="1:101" ht="18" customHeight="1" x14ac:dyDescent="0.3">
      <c r="A91" s="123" t="s">
        <v>4</v>
      </c>
      <c r="B91" s="109" t="str">
        <f t="shared" si="507"/>
        <v>HÜL</v>
      </c>
      <c r="C91" s="110" t="str">
        <f t="shared" si="508"/>
        <v>H-Doppel 1</v>
      </c>
      <c r="D91" s="127" t="s">
        <v>6</v>
      </c>
      <c r="E91" s="109" t="str">
        <f t="shared" si="509"/>
        <v>NÜR</v>
      </c>
      <c r="F91" s="110"/>
      <c r="G91" s="110" t="str">
        <f t="shared" si="510"/>
        <v>H-Doppel 1</v>
      </c>
      <c r="H91" s="110"/>
      <c r="I91" s="110"/>
      <c r="J91" s="112"/>
      <c r="K91" s="124"/>
      <c r="L91" s="119">
        <v>4</v>
      </c>
      <c r="M91" s="119">
        <v>6</v>
      </c>
      <c r="N91" s="119">
        <v>4</v>
      </c>
      <c r="O91" s="119">
        <v>6</v>
      </c>
      <c r="P91" s="119"/>
      <c r="Q91" s="119"/>
      <c r="R91" s="115">
        <f t="shared" si="511"/>
        <v>0</v>
      </c>
      <c r="S91" s="115">
        <f t="shared" si="512"/>
        <v>2</v>
      </c>
      <c r="T91" s="115">
        <f t="shared" si="513"/>
        <v>0</v>
      </c>
      <c r="U91" s="115">
        <f t="shared" si="514"/>
        <v>1</v>
      </c>
      <c r="V91" s="103">
        <v>1</v>
      </c>
      <c r="W91" s="103" t="s">
        <v>88</v>
      </c>
      <c r="X91" s="76">
        <v>2</v>
      </c>
      <c r="Y91" s="76">
        <v>1</v>
      </c>
      <c r="Z91" s="96" t="str">
        <f t="shared" si="515"/>
        <v>LILA</v>
      </c>
      <c r="AA91" s="96" t="str">
        <f t="shared" si="588"/>
        <v>LILA2</v>
      </c>
      <c r="AB91" s="96" t="str">
        <f t="shared" si="589"/>
        <v>LILA1</v>
      </c>
      <c r="AC91" s="78"/>
      <c r="AD91" s="74">
        <f t="shared" si="516"/>
        <v>0</v>
      </c>
      <c r="AE91" s="74">
        <f t="shared" si="517"/>
        <v>0</v>
      </c>
      <c r="AF91" s="74">
        <f t="shared" si="518"/>
        <v>0</v>
      </c>
      <c r="AG91" s="74">
        <f t="shared" si="519"/>
        <v>0</v>
      </c>
      <c r="AH91" s="74">
        <f t="shared" si="520"/>
        <v>0</v>
      </c>
      <c r="AI91" s="74">
        <f t="shared" si="521"/>
        <v>0</v>
      </c>
      <c r="AJ91" s="74">
        <f t="shared" si="522"/>
        <v>0</v>
      </c>
      <c r="AK91" s="74">
        <f t="shared" si="523"/>
        <v>0</v>
      </c>
      <c r="AL91" s="74">
        <f t="shared" si="524"/>
        <v>0</v>
      </c>
      <c r="AM91" s="74">
        <f t="shared" si="525"/>
        <v>0</v>
      </c>
      <c r="AN91" s="74">
        <f t="shared" si="526"/>
        <v>0</v>
      </c>
      <c r="AO91" s="74">
        <f t="shared" si="527"/>
        <v>0</v>
      </c>
      <c r="AP91" s="74">
        <f t="shared" si="528"/>
        <v>0</v>
      </c>
      <c r="AQ91" s="74">
        <f t="shared" si="529"/>
        <v>0</v>
      </c>
      <c r="AR91" s="74">
        <f t="shared" si="530"/>
        <v>0</v>
      </c>
      <c r="AS91" s="74">
        <f t="shared" si="531"/>
        <v>0</v>
      </c>
      <c r="AT91" s="74">
        <f t="shared" si="532"/>
        <v>0</v>
      </c>
      <c r="AU91" s="74">
        <f t="shared" si="533"/>
        <v>0</v>
      </c>
      <c r="AV91" s="74">
        <f t="shared" si="534"/>
        <v>12</v>
      </c>
      <c r="AW91" s="74">
        <f t="shared" si="535"/>
        <v>8</v>
      </c>
      <c r="AX91" s="74">
        <f t="shared" si="536"/>
        <v>2</v>
      </c>
      <c r="AY91" s="74">
        <f t="shared" si="537"/>
        <v>0</v>
      </c>
      <c r="AZ91" s="74">
        <f t="shared" si="538"/>
        <v>1</v>
      </c>
      <c r="BA91" s="74">
        <f t="shared" si="539"/>
        <v>0</v>
      </c>
      <c r="BB91" s="74">
        <f t="shared" si="540"/>
        <v>0</v>
      </c>
      <c r="BC91" s="74">
        <f t="shared" si="541"/>
        <v>0</v>
      </c>
      <c r="BD91" s="74">
        <f t="shared" si="542"/>
        <v>0</v>
      </c>
      <c r="BE91" s="74">
        <f t="shared" si="543"/>
        <v>0</v>
      </c>
      <c r="BF91" s="74">
        <f t="shared" si="544"/>
        <v>0</v>
      </c>
      <c r="BG91" s="74">
        <f t="shared" si="545"/>
        <v>0</v>
      </c>
      <c r="BH91" s="74">
        <f t="shared" si="546"/>
        <v>0</v>
      </c>
      <c r="BI91" s="74">
        <f t="shared" si="547"/>
        <v>0</v>
      </c>
      <c r="BJ91" s="74">
        <f t="shared" si="548"/>
        <v>0</v>
      </c>
      <c r="BK91" s="74">
        <f t="shared" si="549"/>
        <v>0</v>
      </c>
      <c r="BL91" s="74">
        <f t="shared" si="550"/>
        <v>0</v>
      </c>
      <c r="BM91" s="74">
        <f t="shared" si="551"/>
        <v>0</v>
      </c>
      <c r="BN91" s="74">
        <f t="shared" si="552"/>
        <v>0</v>
      </c>
      <c r="BO91" s="74">
        <f t="shared" si="553"/>
        <v>0</v>
      </c>
      <c r="BP91" s="74">
        <f t="shared" si="554"/>
        <v>0</v>
      </c>
      <c r="BQ91" s="74">
        <f t="shared" si="555"/>
        <v>0</v>
      </c>
      <c r="BR91" s="74">
        <f t="shared" si="556"/>
        <v>0</v>
      </c>
      <c r="BS91" s="74">
        <f t="shared" si="557"/>
        <v>0</v>
      </c>
      <c r="BT91" s="74">
        <f t="shared" si="558"/>
        <v>0</v>
      </c>
      <c r="BU91" s="74">
        <f t="shared" si="559"/>
        <v>0</v>
      </c>
      <c r="BV91" s="74">
        <f t="shared" si="560"/>
        <v>0</v>
      </c>
      <c r="BW91" s="74">
        <f t="shared" si="561"/>
        <v>0</v>
      </c>
      <c r="BX91" s="74">
        <f t="shared" si="562"/>
        <v>0</v>
      </c>
      <c r="BY91" s="74">
        <f t="shared" si="563"/>
        <v>0</v>
      </c>
      <c r="BZ91" s="74">
        <f t="shared" si="564"/>
        <v>0</v>
      </c>
      <c r="CA91" s="74">
        <f t="shared" si="565"/>
        <v>0</v>
      </c>
      <c r="CB91" s="74">
        <f t="shared" si="566"/>
        <v>0</v>
      </c>
      <c r="CC91" s="74">
        <f t="shared" si="567"/>
        <v>0</v>
      </c>
      <c r="CD91" s="74">
        <f t="shared" si="568"/>
        <v>0</v>
      </c>
      <c r="CE91" s="74">
        <f t="shared" si="569"/>
        <v>0</v>
      </c>
      <c r="CF91" s="74">
        <f t="shared" si="570"/>
        <v>0</v>
      </c>
      <c r="CG91" s="74">
        <f t="shared" si="571"/>
        <v>0</v>
      </c>
      <c r="CH91" s="74">
        <f t="shared" si="572"/>
        <v>0</v>
      </c>
      <c r="CI91" s="74">
        <f t="shared" si="573"/>
        <v>0</v>
      </c>
      <c r="CJ91" s="74">
        <f t="shared" si="574"/>
        <v>0</v>
      </c>
      <c r="CK91" s="74">
        <f t="shared" si="575"/>
        <v>0</v>
      </c>
      <c r="CL91" s="74">
        <f t="shared" si="576"/>
        <v>0</v>
      </c>
      <c r="CM91" s="74">
        <f t="shared" si="577"/>
        <v>0</v>
      </c>
      <c r="CN91" s="74">
        <f t="shared" si="578"/>
        <v>0</v>
      </c>
      <c r="CO91">
        <f t="shared" si="579"/>
        <v>0</v>
      </c>
      <c r="CP91">
        <f t="shared" si="580"/>
        <v>0</v>
      </c>
      <c r="CQ91">
        <f t="shared" si="581"/>
        <v>0</v>
      </c>
      <c r="CR91">
        <f t="shared" si="582"/>
        <v>8</v>
      </c>
      <c r="CS91">
        <f t="shared" si="583"/>
        <v>12</v>
      </c>
      <c r="CT91">
        <f t="shared" si="584"/>
        <v>0</v>
      </c>
      <c r="CU91">
        <f t="shared" si="585"/>
        <v>2</v>
      </c>
      <c r="CV91">
        <f t="shared" si="586"/>
        <v>0</v>
      </c>
      <c r="CW91">
        <f t="shared" si="587"/>
        <v>1</v>
      </c>
    </row>
    <row r="92" spans="1:101" ht="18" customHeight="1" x14ac:dyDescent="0.3">
      <c r="A92" s="123" t="s">
        <v>5</v>
      </c>
      <c r="B92" s="109" t="str">
        <f t="shared" si="507"/>
        <v>HÜL</v>
      </c>
      <c r="C92" s="110" t="str">
        <f t="shared" si="508"/>
        <v>H-Doppel 2</v>
      </c>
      <c r="D92" s="127" t="s">
        <v>6</v>
      </c>
      <c r="E92" s="109" t="str">
        <f t="shared" si="509"/>
        <v>NÜR</v>
      </c>
      <c r="F92" s="110"/>
      <c r="G92" s="110" t="str">
        <f t="shared" si="510"/>
        <v>H-Doppel 2</v>
      </c>
      <c r="H92" s="110"/>
      <c r="I92" s="110"/>
      <c r="J92" s="112"/>
      <c r="K92" s="128"/>
      <c r="L92" s="119">
        <v>1</v>
      </c>
      <c r="M92" s="119">
        <v>6</v>
      </c>
      <c r="N92" s="119">
        <v>0</v>
      </c>
      <c r="O92" s="119">
        <v>6</v>
      </c>
      <c r="P92" s="119"/>
      <c r="Q92" s="119"/>
      <c r="R92" s="115">
        <f t="shared" si="511"/>
        <v>0</v>
      </c>
      <c r="S92" s="115">
        <f t="shared" si="512"/>
        <v>2</v>
      </c>
      <c r="T92" s="115">
        <f t="shared" si="513"/>
        <v>0</v>
      </c>
      <c r="U92" s="115">
        <f t="shared" si="514"/>
        <v>1</v>
      </c>
      <c r="V92" s="103">
        <v>2</v>
      </c>
      <c r="W92" s="103" t="s">
        <v>88</v>
      </c>
      <c r="X92" s="76">
        <v>2</v>
      </c>
      <c r="Y92" s="76">
        <v>1</v>
      </c>
      <c r="Z92" s="96" t="str">
        <f t="shared" si="515"/>
        <v>LILA</v>
      </c>
      <c r="AA92" s="96" t="str">
        <f t="shared" si="588"/>
        <v>LILA2</v>
      </c>
      <c r="AB92" s="96" t="str">
        <f t="shared" si="589"/>
        <v>LILA1</v>
      </c>
      <c r="AC92" s="78"/>
      <c r="AD92" s="74">
        <f t="shared" si="516"/>
        <v>0</v>
      </c>
      <c r="AE92" s="74">
        <f t="shared" si="517"/>
        <v>0</v>
      </c>
      <c r="AF92" s="74">
        <f t="shared" si="518"/>
        <v>0</v>
      </c>
      <c r="AG92" s="74">
        <f t="shared" si="519"/>
        <v>0</v>
      </c>
      <c r="AH92" s="74">
        <f t="shared" si="520"/>
        <v>0</v>
      </c>
      <c r="AI92" s="74">
        <f t="shared" si="521"/>
        <v>0</v>
      </c>
      <c r="AJ92" s="74">
        <f t="shared" si="522"/>
        <v>0</v>
      </c>
      <c r="AK92" s="74">
        <f t="shared" si="523"/>
        <v>0</v>
      </c>
      <c r="AL92" s="74">
        <f t="shared" si="524"/>
        <v>0</v>
      </c>
      <c r="AM92" s="74">
        <f t="shared" si="525"/>
        <v>0</v>
      </c>
      <c r="AN92" s="74">
        <f t="shared" si="526"/>
        <v>0</v>
      </c>
      <c r="AO92" s="74">
        <f t="shared" si="527"/>
        <v>0</v>
      </c>
      <c r="AP92" s="74">
        <f t="shared" si="528"/>
        <v>0</v>
      </c>
      <c r="AQ92" s="74">
        <f t="shared" si="529"/>
        <v>0</v>
      </c>
      <c r="AR92" s="74">
        <f t="shared" si="530"/>
        <v>0</v>
      </c>
      <c r="AS92" s="74">
        <f t="shared" si="531"/>
        <v>0</v>
      </c>
      <c r="AT92" s="74">
        <f t="shared" si="532"/>
        <v>0</v>
      </c>
      <c r="AU92" s="74">
        <f t="shared" si="533"/>
        <v>0</v>
      </c>
      <c r="AV92" s="74">
        <f t="shared" si="534"/>
        <v>12</v>
      </c>
      <c r="AW92" s="74">
        <f t="shared" si="535"/>
        <v>1</v>
      </c>
      <c r="AX92" s="74">
        <f t="shared" si="536"/>
        <v>2</v>
      </c>
      <c r="AY92" s="74">
        <f t="shared" si="537"/>
        <v>0</v>
      </c>
      <c r="AZ92" s="74">
        <f t="shared" si="538"/>
        <v>1</v>
      </c>
      <c r="BA92" s="74">
        <f t="shared" si="539"/>
        <v>0</v>
      </c>
      <c r="BB92" s="74">
        <f t="shared" si="540"/>
        <v>0</v>
      </c>
      <c r="BC92" s="74">
        <f t="shared" si="541"/>
        <v>0</v>
      </c>
      <c r="BD92" s="74">
        <f t="shared" si="542"/>
        <v>0</v>
      </c>
      <c r="BE92" s="74">
        <f t="shared" si="543"/>
        <v>0</v>
      </c>
      <c r="BF92" s="74">
        <f t="shared" si="544"/>
        <v>0</v>
      </c>
      <c r="BG92" s="74">
        <f t="shared" si="545"/>
        <v>0</v>
      </c>
      <c r="BH92" s="74">
        <f t="shared" si="546"/>
        <v>0</v>
      </c>
      <c r="BI92" s="74">
        <f t="shared" si="547"/>
        <v>0</v>
      </c>
      <c r="BJ92" s="74">
        <f t="shared" si="548"/>
        <v>0</v>
      </c>
      <c r="BK92" s="74">
        <f t="shared" si="549"/>
        <v>0</v>
      </c>
      <c r="BL92" s="74">
        <f t="shared" si="550"/>
        <v>0</v>
      </c>
      <c r="BM92" s="74">
        <f t="shared" si="551"/>
        <v>0</v>
      </c>
      <c r="BN92" s="74">
        <f t="shared" si="552"/>
        <v>0</v>
      </c>
      <c r="BO92" s="74">
        <f t="shared" si="553"/>
        <v>0</v>
      </c>
      <c r="BP92" s="74">
        <f t="shared" si="554"/>
        <v>0</v>
      </c>
      <c r="BQ92" s="74">
        <f t="shared" si="555"/>
        <v>0</v>
      </c>
      <c r="BR92" s="74">
        <f t="shared" si="556"/>
        <v>0</v>
      </c>
      <c r="BS92" s="74">
        <f t="shared" si="557"/>
        <v>0</v>
      </c>
      <c r="BT92" s="74">
        <f t="shared" si="558"/>
        <v>0</v>
      </c>
      <c r="BU92" s="74">
        <f t="shared" si="559"/>
        <v>0</v>
      </c>
      <c r="BV92" s="74">
        <f t="shared" si="560"/>
        <v>0</v>
      </c>
      <c r="BW92" s="74">
        <f t="shared" si="561"/>
        <v>0</v>
      </c>
      <c r="BX92" s="74">
        <f t="shared" si="562"/>
        <v>0</v>
      </c>
      <c r="BY92" s="74">
        <f t="shared" si="563"/>
        <v>0</v>
      </c>
      <c r="BZ92" s="74">
        <f t="shared" si="564"/>
        <v>0</v>
      </c>
      <c r="CA92" s="74">
        <f t="shared" si="565"/>
        <v>0</v>
      </c>
      <c r="CB92" s="74">
        <f t="shared" si="566"/>
        <v>0</v>
      </c>
      <c r="CC92" s="74">
        <f t="shared" si="567"/>
        <v>0</v>
      </c>
      <c r="CD92" s="74">
        <f t="shared" si="568"/>
        <v>0</v>
      </c>
      <c r="CE92" s="74">
        <f t="shared" si="569"/>
        <v>0</v>
      </c>
      <c r="CF92" s="74">
        <f t="shared" si="570"/>
        <v>0</v>
      </c>
      <c r="CG92" s="74">
        <f t="shared" si="571"/>
        <v>0</v>
      </c>
      <c r="CH92" s="74">
        <f t="shared" si="572"/>
        <v>0</v>
      </c>
      <c r="CI92" s="74">
        <f t="shared" si="573"/>
        <v>0</v>
      </c>
      <c r="CJ92" s="74">
        <f t="shared" si="574"/>
        <v>0</v>
      </c>
      <c r="CK92" s="74">
        <f t="shared" si="575"/>
        <v>0</v>
      </c>
      <c r="CL92" s="74">
        <f t="shared" si="576"/>
        <v>0</v>
      </c>
      <c r="CM92" s="74">
        <f t="shared" si="577"/>
        <v>0</v>
      </c>
      <c r="CN92" s="74">
        <f t="shared" si="578"/>
        <v>0</v>
      </c>
      <c r="CO92">
        <f t="shared" si="579"/>
        <v>0</v>
      </c>
      <c r="CP92">
        <f t="shared" si="580"/>
        <v>0</v>
      </c>
      <c r="CQ92">
        <f t="shared" si="581"/>
        <v>0</v>
      </c>
      <c r="CR92">
        <f t="shared" si="582"/>
        <v>1</v>
      </c>
      <c r="CS92">
        <f t="shared" si="583"/>
        <v>12</v>
      </c>
      <c r="CT92">
        <f t="shared" si="584"/>
        <v>0</v>
      </c>
      <c r="CU92">
        <f t="shared" si="585"/>
        <v>2</v>
      </c>
      <c r="CV92">
        <f t="shared" si="586"/>
        <v>0</v>
      </c>
      <c r="CW92">
        <f t="shared" si="587"/>
        <v>1</v>
      </c>
    </row>
    <row r="93" spans="1:101" ht="15.9" customHeight="1" x14ac:dyDescent="0.3">
      <c r="A93" s="2"/>
      <c r="B93" s="100"/>
      <c r="C93" s="100"/>
      <c r="D93" s="102"/>
      <c r="E93" s="102"/>
      <c r="F93" s="102"/>
      <c r="G93" s="102"/>
      <c r="H93" s="102"/>
      <c r="I93" s="102"/>
      <c r="J93" s="102"/>
      <c r="L93" s="2"/>
      <c r="M93" s="2"/>
      <c r="N93" s="2"/>
      <c r="O93" s="2"/>
      <c r="P93" s="2"/>
      <c r="Q93" s="2"/>
      <c r="R93" s="2"/>
      <c r="S93" s="2"/>
      <c r="T93" s="2"/>
      <c r="U93" s="2"/>
      <c r="V93" s="95"/>
      <c r="W93" s="95"/>
      <c r="X93" s="95"/>
      <c r="Y93" s="95"/>
      <c r="Z93" s="96"/>
      <c r="AA93" s="96" t="str">
        <f t="shared" si="588"/>
        <v/>
      </c>
      <c r="AB93" s="96" t="str">
        <f t="shared" si="589"/>
        <v/>
      </c>
      <c r="AC93" s="78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4"/>
    </row>
    <row r="94" spans="1:101" ht="15.9" customHeight="1" x14ac:dyDescent="0.3">
      <c r="A94" s="2"/>
      <c r="B94" s="100"/>
      <c r="C94" s="100"/>
      <c r="D94" s="102"/>
      <c r="E94" s="102"/>
      <c r="F94" s="102"/>
      <c r="G94" s="102"/>
      <c r="H94" s="102"/>
      <c r="I94" s="102"/>
      <c r="J94" s="102"/>
      <c r="L94" s="2"/>
      <c r="M94" s="2"/>
      <c r="N94" s="2"/>
      <c r="O94" s="2"/>
      <c r="P94" s="2"/>
      <c r="Q94" s="2"/>
      <c r="R94" s="2"/>
      <c r="S94" s="2"/>
      <c r="T94" s="2"/>
      <c r="U94" s="2"/>
      <c r="V94" s="95"/>
      <c r="W94" s="95"/>
      <c r="X94" s="95"/>
      <c r="Y94" s="95"/>
      <c r="Z94" s="96"/>
      <c r="AA94" s="96" t="str">
        <f t="shared" si="588"/>
        <v/>
      </c>
      <c r="AB94" s="96" t="str">
        <f t="shared" si="589"/>
        <v/>
      </c>
      <c r="AC94" s="78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</row>
    <row r="95" spans="1:101" ht="15.9" customHeight="1" x14ac:dyDescent="0.4">
      <c r="B95" s="102"/>
      <c r="C95" s="101"/>
      <c r="D95" s="101"/>
      <c r="E95" s="101" t="str">
        <f>TEXT($A$2+1,"TTTT, TT.MM.JJJJ")&amp;" 15:30 Uhr"</f>
        <v>Samstag, 05.08.2017 15:30 Uhr</v>
      </c>
      <c r="F95" s="101"/>
      <c r="G95" s="101"/>
      <c r="H95" s="101"/>
      <c r="I95" s="101"/>
      <c r="J95" s="101"/>
      <c r="K95" s="12"/>
      <c r="V95" s="76"/>
      <c r="W95" s="76"/>
      <c r="X95" s="95"/>
      <c r="Y95" s="95"/>
      <c r="Z95" s="96"/>
      <c r="AA95" s="96" t="str">
        <f t="shared" si="588"/>
        <v/>
      </c>
      <c r="AB95" s="96" t="str">
        <f t="shared" si="589"/>
        <v/>
      </c>
      <c r="AC95" s="78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4"/>
    </row>
    <row r="96" spans="1:101" ht="15.9" customHeight="1" x14ac:dyDescent="0.4">
      <c r="A96" s="2"/>
      <c r="B96" s="100"/>
      <c r="C96" s="100"/>
      <c r="D96" s="102"/>
      <c r="E96" s="102"/>
      <c r="F96" s="102"/>
      <c r="G96" s="102"/>
      <c r="H96" s="102"/>
      <c r="I96" s="102"/>
      <c r="J96" s="102"/>
      <c r="L96" s="8" t="s">
        <v>22</v>
      </c>
      <c r="M96" s="7"/>
      <c r="N96" s="8" t="s">
        <v>23</v>
      </c>
      <c r="O96" s="7"/>
      <c r="P96" s="8" t="s">
        <v>24</v>
      </c>
      <c r="Q96" s="7"/>
      <c r="R96" s="8" t="s">
        <v>19</v>
      </c>
      <c r="S96" s="8"/>
      <c r="T96" s="8" t="s">
        <v>21</v>
      </c>
      <c r="U96" s="8"/>
      <c r="V96" s="95"/>
      <c r="W96" s="95"/>
      <c r="X96" s="95"/>
      <c r="Y96" s="95"/>
      <c r="Z96" s="96"/>
      <c r="AA96" s="96" t="str">
        <f t="shared" si="588"/>
        <v/>
      </c>
      <c r="AB96" s="96" t="str">
        <f t="shared" si="589"/>
        <v/>
      </c>
      <c r="AC96" s="78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</row>
    <row r="97" spans="1:101" ht="18" customHeight="1" x14ac:dyDescent="0.3">
      <c r="A97" s="123" t="s">
        <v>0</v>
      </c>
      <c r="B97" s="109" t="str">
        <f t="shared" ref="B97:B100" si="590">VLOOKUP(AA97,$AC$2:$AD$13,2,)</f>
        <v>KAP SSF Kappishäusern</v>
      </c>
      <c r="C97" s="110" t="str">
        <f t="shared" ref="C97:C100" si="591">VLOOKUP(V97,$AK$2:$AL$5,2,)</f>
        <v>H-Doppel 1</v>
      </c>
      <c r="D97" s="127" t="s">
        <v>6</v>
      </c>
      <c r="E97" s="109" t="str">
        <f t="shared" ref="E97:E100" si="592">VLOOKUP(AB97,$AC$2:$AD$13,2,)</f>
        <v>BEU</v>
      </c>
      <c r="F97" s="110"/>
      <c r="G97" s="110" t="str">
        <f t="shared" ref="G97:G100" si="593">VLOOKUP(V97,$AK$2:$AL$5,2,)</f>
        <v>H-Doppel 1</v>
      </c>
      <c r="H97" s="110"/>
      <c r="I97" s="110"/>
      <c r="J97" s="112"/>
      <c r="K97" s="120"/>
      <c r="L97" s="114">
        <v>6</v>
      </c>
      <c r="M97" s="114">
        <v>2</v>
      </c>
      <c r="N97" s="114">
        <v>6</v>
      </c>
      <c r="O97" s="114">
        <v>1</v>
      </c>
      <c r="P97" s="114"/>
      <c r="Q97" s="114"/>
      <c r="R97" s="115">
        <f t="shared" ref="R97:R102" si="594">IF(L97&gt;M97,1,0)+IF(N97&gt;O97,1,0)+IF(P97&gt;Q97,1,0)</f>
        <v>2</v>
      </c>
      <c r="S97" s="115">
        <f t="shared" ref="S97:S102" si="595">IF(L97&lt;M97,1,0)+IF(N97&lt;O97,1,0)+IF(P97&lt;Q97,1,0)</f>
        <v>0</v>
      </c>
      <c r="T97" s="115">
        <f t="shared" ref="T97:T102" si="596">IF(R97&gt;S97,1,0)</f>
        <v>1</v>
      </c>
      <c r="U97" s="115">
        <f t="shared" ref="U97:U102" si="597">IF(R97&lt;S97,1,0)</f>
        <v>0</v>
      </c>
      <c r="V97" s="103">
        <v>1</v>
      </c>
      <c r="W97" s="103" t="s">
        <v>87</v>
      </c>
      <c r="X97" s="76">
        <v>1</v>
      </c>
      <c r="Y97" s="76">
        <v>3</v>
      </c>
      <c r="Z97" s="96" t="str">
        <f t="shared" ref="Z97:Z102" si="598">IF(W97="B","BLAU",IF(W97="G","GELB",IF(W97="L","LILA","ROT")))</f>
        <v>BLAU</v>
      </c>
      <c r="AA97" s="96" t="str">
        <f t="shared" si="588"/>
        <v>BLAU1</v>
      </c>
      <c r="AB97" s="96" t="str">
        <f t="shared" si="589"/>
        <v>BLAU3</v>
      </c>
      <c r="AC97" s="78"/>
      <c r="AD97" s="74">
        <f t="shared" ref="AD97:AD102" si="599">IF($AA97="ROT1",$L97+$N97+$P97,0)+IF($AB97="ROT1",$M97+$O97+$Q97,0)</f>
        <v>0</v>
      </c>
      <c r="AE97" s="74">
        <f t="shared" ref="AE97:AE102" si="600">IF($AA97="ROT1",$M97+$O97+$Q97,0)+IF($AB97="ROT1",$L97+$N97+$P97,0)</f>
        <v>0</v>
      </c>
      <c r="AF97" s="74">
        <f t="shared" ref="AF97:AF102" si="601">IF($AA97="ROT1",$R97,0)+IF($AB97="ROT1",$S97,0)</f>
        <v>0</v>
      </c>
      <c r="AG97" s="74">
        <f t="shared" ref="AG97:AG102" si="602">IF($AA97="ROT1",$S97,0)+IF($AB97="ROT1",$R97,0)</f>
        <v>0</v>
      </c>
      <c r="AH97" s="74">
        <f t="shared" ref="AH97:AH102" si="603">IF($AA97="ROT1",$T97,0)+IF($AB97="ROT1",$U97,0)</f>
        <v>0</v>
      </c>
      <c r="AI97" s="74">
        <f t="shared" ref="AI97:AI102" si="604">IF($AA97="ROT1",$U97,0)+IF($AB97="ROT1",$T97,0)</f>
        <v>0</v>
      </c>
      <c r="AJ97" s="74">
        <f t="shared" ref="AJ97:AJ102" si="605">IF($AA97="ROT2",$L97+$N97+$P97,0)+IF($AB97="ROT2",$M97+$O97+$Q97,0)</f>
        <v>0</v>
      </c>
      <c r="AK97" s="74">
        <f t="shared" ref="AK97:AK102" si="606">IF($AA97="ROT2",$M97+$O97+$Q97,0)+IF($AB97="ROT2",$L97+$N97+$P97,0)</f>
        <v>0</v>
      </c>
      <c r="AL97" s="74">
        <f t="shared" ref="AL97:AL102" si="607">IF($AA97="ROT2",$R97,0)+IF($AB97="ROT2",$S97,0)</f>
        <v>0</v>
      </c>
      <c r="AM97" s="74">
        <f t="shared" ref="AM97:AM102" si="608">IF($AA97="ROT2",$S97,0)+IF($AB97="ROT2",$R97,0)</f>
        <v>0</v>
      </c>
      <c r="AN97" s="74">
        <f t="shared" ref="AN97:AN102" si="609">IF($AA97="ROT2",$T97,0)+IF($AB97="ROT2",$U97,0)</f>
        <v>0</v>
      </c>
      <c r="AO97" s="74">
        <f t="shared" ref="AO97:AO102" si="610">IF($AA97="ROT2",$U97,0)+IF($AB97="ROT2",$T97,0)</f>
        <v>0</v>
      </c>
      <c r="AP97" s="74">
        <f t="shared" ref="AP97:AP102" si="611">IF($AA97="ROT3",$L97+$N97+$P97,0)+IF($AB97="ROT3",$M97+$O97+$Q97,0)</f>
        <v>0</v>
      </c>
      <c r="AQ97" s="74">
        <f t="shared" ref="AQ97:AQ102" si="612">IF($AA97="ROT3",$M97+$O97+$Q97,0)+IF($AB97="ROT3",$L97+$N97+$P97,0)</f>
        <v>0</v>
      </c>
      <c r="AR97" s="74">
        <f t="shared" ref="AR97:AR102" si="613">IF($AA97="ROT3",$R97,0)+IF($AB97="ROT3",$S97,0)</f>
        <v>0</v>
      </c>
      <c r="AS97" s="74">
        <f t="shared" ref="AS97:AS102" si="614">IF($AA97="ROT3",$S97,0)+IF($AB97="ROT3",$R97,0)</f>
        <v>0</v>
      </c>
      <c r="AT97" s="74">
        <f t="shared" ref="AT97:AT102" si="615">IF($AA97="ROT3",$T97,0)+IF($AB97="ROT3",$U97,0)</f>
        <v>0</v>
      </c>
      <c r="AU97" s="74">
        <f t="shared" ref="AU97:AU102" si="616">IF($AA97="ROT3",$U97,0)+IF($AB97="ROT3",$T97,0)</f>
        <v>0</v>
      </c>
      <c r="AV97" s="74">
        <f t="shared" ref="AV97:AV102" si="617">IF($AA97="LILA1",$L97+$N97+$P97,0)+IF($AB97="LILA1",$M97+$O97+$Q97,0)</f>
        <v>0</v>
      </c>
      <c r="AW97" s="74">
        <f t="shared" ref="AW97:AW102" si="618">IF($AA97="LILA1",$M97+$O97+$Q97,0)+IF($AB97="LILA1",$L97+$N97+$P97,0)</f>
        <v>0</v>
      </c>
      <c r="AX97" s="74">
        <f t="shared" ref="AX97:AX102" si="619">IF($AA97="LILA1",$R97,0)+IF($AB97="LILA1",$S97,0)</f>
        <v>0</v>
      </c>
      <c r="AY97" s="74">
        <f t="shared" ref="AY97:AY102" si="620">IF($AA97="LILA1",$S97,0)+IF($AB97="LILA1",$R97,0)</f>
        <v>0</v>
      </c>
      <c r="AZ97" s="74">
        <f t="shared" ref="AZ97:AZ102" si="621">IF($AA97="LILA1",$T97,0)+IF($AB97="LILA1",$U97,0)</f>
        <v>0</v>
      </c>
      <c r="BA97" s="74">
        <f t="shared" ref="BA97:BA102" si="622">IF($AA97="LILA1",$U97,0)+IF($AB97="LILA1",$T97,0)</f>
        <v>0</v>
      </c>
      <c r="BB97" s="74">
        <f t="shared" ref="BB97:BB102" si="623">IF($AA97="GELB1",$L97+$N97+$P97,0)+IF($AB97="GELB1",$M97+$O97+$Q97,0)</f>
        <v>0</v>
      </c>
      <c r="BC97" s="74">
        <f t="shared" ref="BC97:BC102" si="624">IF($AA97="GELB1",$M97+$O97+$Q97,0)+IF($AB97="GELB1",$L97+$N97+$P97,0)</f>
        <v>0</v>
      </c>
      <c r="BD97" s="74">
        <f t="shared" ref="BD97:BD102" si="625">IF($AA97="GELB1",$R97,0)+IF($AB97="GELB1",$S97,0)</f>
        <v>0</v>
      </c>
      <c r="BE97" s="74">
        <f t="shared" ref="BE97:BE102" si="626">IF($AA97="GELB1",$S97,0)+IF($AB97="GELB1",$R97,0)</f>
        <v>0</v>
      </c>
      <c r="BF97" s="74">
        <f t="shared" ref="BF97:BF102" si="627">IF($AA97="GELB1",$T97,0)+IF($AB97="GELB1",$U97,0)</f>
        <v>0</v>
      </c>
      <c r="BG97" s="74">
        <f t="shared" ref="BG97:BG102" si="628">IF($AA97="GELB1",$U97,0)+IF($AB97="GELB1",$T97,0)</f>
        <v>0</v>
      </c>
      <c r="BH97" s="74">
        <f t="shared" ref="BH97:BH102" si="629">IF($AA97="GELB2",$L97+$N97+$P97,0)+IF($AB97="GELB2",$M97+$O97+$Q97,0)</f>
        <v>0</v>
      </c>
      <c r="BI97" s="74">
        <f t="shared" ref="BI97:BI102" si="630">IF($AA97="GELB2",$M97+$O97+$Q97,0)+IF($AB97="GELB2",$L97+$N97+$P97,0)</f>
        <v>0</v>
      </c>
      <c r="BJ97" s="74">
        <f t="shared" ref="BJ97:BJ102" si="631">IF($AA97="GELB2",$R97,0)+IF($AB97="GELB2",$S97,0)</f>
        <v>0</v>
      </c>
      <c r="BK97" s="74">
        <f t="shared" ref="BK97:BK102" si="632">IF($AA97="GELB2",$S97,0)+IF($AB97="GELB2",$R97,0)</f>
        <v>0</v>
      </c>
      <c r="BL97" s="74">
        <f t="shared" ref="BL97:BL102" si="633">IF($AA97="GELB2",$T97,0)+IF($AB97="GELB2",$U97,0)</f>
        <v>0</v>
      </c>
      <c r="BM97" s="74">
        <f t="shared" ref="BM97:BM102" si="634">IF($AA97="GELB2",$U97,0)+IF($AB97="GELB2",$T97,0)</f>
        <v>0</v>
      </c>
      <c r="BN97" s="74">
        <f t="shared" ref="BN97:BN102" si="635">IF($AA97="GELB3",$L97+$N97+$P97,0)+IF($AB97="GELB3",$M97+$O97+$Q97,0)</f>
        <v>0</v>
      </c>
      <c r="BO97" s="74">
        <f t="shared" ref="BO97:BO102" si="636">IF($AA97="GELB3",$M97+$O97+$Q97,0)+IF($AB97="GELB3",$L97+$N97+$P97,0)</f>
        <v>0</v>
      </c>
      <c r="BP97" s="74">
        <f t="shared" ref="BP97:BP102" si="637">IF($AA97="GELB3",$R97,0)+IF($AB97="GELB3",$S97,0)</f>
        <v>0</v>
      </c>
      <c r="BQ97" s="74">
        <f t="shared" ref="BQ97:BQ102" si="638">IF($AA97="GELB3",$S97,0)+IF($AB97="GELB3",$R97,0)</f>
        <v>0</v>
      </c>
      <c r="BR97" s="74">
        <f t="shared" ref="BR97:BR102" si="639">IF($AA97="GELB3",$T97,0)+IF($AB97="GELB3",$U97,0)</f>
        <v>0</v>
      </c>
      <c r="BS97" s="74">
        <f t="shared" ref="BS97:BS102" si="640">IF($AA97="GELB3",$U97,0)+IF($AB97="GELB3",$T97,0)</f>
        <v>0</v>
      </c>
      <c r="BT97" s="74">
        <f t="shared" ref="BT97:BT102" si="641">IF($AA97="LILA3",$L97+$N97+$P97,0)+IF($AB97="LILA3",$M97+$O97+$Q97,0)</f>
        <v>0</v>
      </c>
      <c r="BU97" s="74">
        <f t="shared" ref="BU97:BU102" si="642">IF($AA97="LILA3",$M97+$O97+$Q97,0)+IF($AB97="LILA3",$L97+$N97+$P97,0)</f>
        <v>0</v>
      </c>
      <c r="BV97" s="74">
        <f t="shared" ref="BV97:BV102" si="643">IF($AA97="LILA3",$R97,0)+IF($AB97="LILA3",$S97,0)</f>
        <v>0</v>
      </c>
      <c r="BW97" s="74">
        <f t="shared" ref="BW97:BW102" si="644">IF($AA97="LILA3",$S97,0)+IF($AB97="LILA3",$R97,0)</f>
        <v>0</v>
      </c>
      <c r="BX97" s="74">
        <f t="shared" ref="BX97:BX102" si="645">IF($AA97="LILA3",$T97,0)+IF($AB97="LILA3",$U97,0)</f>
        <v>0</v>
      </c>
      <c r="BY97" s="74">
        <f t="shared" ref="BY97:BY102" si="646">IF($AA97="LILA3",$U97,0)+IF($AB97="LILA3",$T97,0)</f>
        <v>0</v>
      </c>
      <c r="BZ97" s="74">
        <f t="shared" ref="BZ97:BZ102" si="647">IF($AA97="BLAU1",$L97+$N97+$P97,0)+IF($AB97="BLAU1",$M97+$O97+$Q97,0)</f>
        <v>12</v>
      </c>
      <c r="CA97" s="74">
        <f t="shared" ref="CA97:CA102" si="648">IF($AA97="BLAU1",$M97+$O97+$Q97,0)+IF($AB97="BLAU1",$L97+$N97+$P97,0)</f>
        <v>3</v>
      </c>
      <c r="CB97" s="74">
        <f t="shared" ref="CB97:CB102" si="649">IF($AA97="BLAU1",$R97,0)+IF($AB97="BLAU1",$S97,0)</f>
        <v>2</v>
      </c>
      <c r="CC97" s="74">
        <f t="shared" ref="CC97:CC102" si="650">IF($AA97="BLAU1",$S97,0)+IF($AB97="BLAU1",$R97,0)</f>
        <v>0</v>
      </c>
      <c r="CD97" s="74">
        <f t="shared" ref="CD97:CD102" si="651">IF($AA97="BLAU1",$T97,0)+IF($AB97="BLAU1",$U97,0)</f>
        <v>1</v>
      </c>
      <c r="CE97" s="74">
        <f t="shared" ref="CE97:CE102" si="652">IF($AA97="BLAU1",$U97,0)+IF($AB97="BLAU1",$T97,0)</f>
        <v>0</v>
      </c>
      <c r="CF97" s="74">
        <f t="shared" ref="CF97:CF102" si="653">IF($AA97="BLAU2",$L97+$N97+$P97,0)+IF($AB97="BLAU2",$M97+$O97+$Q97,0)</f>
        <v>0</v>
      </c>
      <c r="CG97" s="74">
        <f t="shared" ref="CG97:CG102" si="654">IF($AA97="BLAU2",$M97+$O97+$Q97,0)+IF($AB97="BLAU2",$L97+$N97+$P97,0)</f>
        <v>0</v>
      </c>
      <c r="CH97" s="74">
        <f t="shared" ref="CH97:CH102" si="655">IF($AA97="BLAU2",$R97,0)+IF($AB97="BLAU2",$S97,0)</f>
        <v>0</v>
      </c>
      <c r="CI97" s="74">
        <f t="shared" ref="CI97:CI102" si="656">IF($AA97="BLAU2",$S97,0)+IF($AB97="BLAU2",$R97,0)</f>
        <v>0</v>
      </c>
      <c r="CJ97" s="74">
        <f t="shared" ref="CJ97:CJ102" si="657">IF($AA97="BLAU2",$T97,0)+IF($AB97="BLAU2",$U97,0)</f>
        <v>0</v>
      </c>
      <c r="CK97" s="74">
        <f t="shared" ref="CK97:CK102" si="658">IF($AA97="BLAU2",$U97,0)+IF($AB97="BLAU2",$T97,0)</f>
        <v>0</v>
      </c>
      <c r="CL97" s="74">
        <f t="shared" ref="CL97:CL102" si="659">IF($AA97="BLAU3",$L97+$N97+$P97,0)+IF($AB97="BLAU3",$M97+$O97+$Q97,0)</f>
        <v>3</v>
      </c>
      <c r="CM97" s="74">
        <f t="shared" ref="CM97:CM102" si="660">IF($AA97="BLAU3",$M97+$O97+$Q97,0)+IF($AB97="BLAU3",$L97+$N97+$P97,0)</f>
        <v>12</v>
      </c>
      <c r="CN97" s="74">
        <f t="shared" ref="CN97:CN102" si="661">IF($AA97="BLAU3",$R97,0)+IF($AB97="BLAU3",$S97,0)</f>
        <v>0</v>
      </c>
      <c r="CO97">
        <f t="shared" ref="CO97:CO102" si="662">IF($AA97="BLAU3",$S97,0)+IF($AB97="BLAU3",$R97,0)</f>
        <v>2</v>
      </c>
      <c r="CP97">
        <f t="shared" ref="CP97:CP102" si="663">IF($AA97="BLAU3",$T97,0)+IF($AB97="BLAU3",$U97,0)</f>
        <v>0</v>
      </c>
      <c r="CQ97">
        <f t="shared" ref="CQ97:CQ102" si="664">IF($AA97="BLAU3",$U97,0)+IF($AB97="BLAU3",$T97,0)</f>
        <v>1</v>
      </c>
      <c r="CR97">
        <f t="shared" ref="CR97:CR102" si="665">IF($AA97="LILA2",$L97+$N97+$P97,0)+IF($AB97="LILA2",$M97+$O97+$Q97,0)</f>
        <v>0</v>
      </c>
      <c r="CS97">
        <f t="shared" ref="CS97:CS102" si="666">IF($AA97="LILA2",$M97+$O97+$Q97,0)+IF($AB97="LILA2",$L97+$N97+$P97,0)</f>
        <v>0</v>
      </c>
      <c r="CT97">
        <f t="shared" ref="CT97:CT102" si="667">IF($AA97="LILA2",$R97,0)+IF($AB97="LILA2",$S97,0)</f>
        <v>0</v>
      </c>
      <c r="CU97">
        <f t="shared" ref="CU97:CU102" si="668">IF($AA97="LILA2",$S97,0)+IF($AB97="LILA2",$R97,0)</f>
        <v>0</v>
      </c>
      <c r="CV97">
        <f t="shared" ref="CV97:CV102" si="669">IF($AA97="LILA2",$T97,0)+IF($AB97="LILA2",$U97,0)</f>
        <v>0</v>
      </c>
      <c r="CW97">
        <f t="shared" ref="CW97:CW102" si="670">IF($AA97="LILA2",$U97,0)+IF($AB97="LILA2",$T97,0)</f>
        <v>0</v>
      </c>
    </row>
    <row r="98" spans="1:101" ht="18" customHeight="1" x14ac:dyDescent="0.3">
      <c r="A98" s="123" t="s">
        <v>1</v>
      </c>
      <c r="B98" s="109" t="str">
        <f t="shared" si="590"/>
        <v>KAP SSF Kappishäusern</v>
      </c>
      <c r="C98" s="110" t="str">
        <f t="shared" si="591"/>
        <v>H-Doppel 2</v>
      </c>
      <c r="D98" s="127" t="s">
        <v>6</v>
      </c>
      <c r="E98" s="109" t="str">
        <f t="shared" si="592"/>
        <v>BEU</v>
      </c>
      <c r="F98" s="110"/>
      <c r="G98" s="110" t="str">
        <f t="shared" si="593"/>
        <v>H-Doppel 2</v>
      </c>
      <c r="H98" s="110"/>
      <c r="I98" s="110"/>
      <c r="J98" s="112"/>
      <c r="K98" s="128"/>
      <c r="L98" s="114">
        <v>6</v>
      </c>
      <c r="M98" s="114">
        <v>1</v>
      </c>
      <c r="N98" s="114">
        <v>6</v>
      </c>
      <c r="O98" s="114">
        <v>4</v>
      </c>
      <c r="P98" s="114"/>
      <c r="Q98" s="114"/>
      <c r="R98" s="115">
        <f t="shared" si="594"/>
        <v>2</v>
      </c>
      <c r="S98" s="115">
        <f t="shared" si="595"/>
        <v>0</v>
      </c>
      <c r="T98" s="115">
        <f t="shared" si="596"/>
        <v>1</v>
      </c>
      <c r="U98" s="115">
        <f t="shared" si="597"/>
        <v>0</v>
      </c>
      <c r="V98" s="103">
        <v>2</v>
      </c>
      <c r="W98" s="73" t="s">
        <v>87</v>
      </c>
      <c r="X98" s="76">
        <v>1</v>
      </c>
      <c r="Y98" s="76">
        <v>3</v>
      </c>
      <c r="Z98" s="96" t="str">
        <f t="shared" si="598"/>
        <v>BLAU</v>
      </c>
      <c r="AA98" s="96" t="str">
        <f t="shared" si="588"/>
        <v>BLAU1</v>
      </c>
      <c r="AB98" s="96" t="str">
        <f t="shared" si="589"/>
        <v>BLAU3</v>
      </c>
      <c r="AC98" s="78"/>
      <c r="AD98" s="74">
        <f t="shared" si="599"/>
        <v>0</v>
      </c>
      <c r="AE98" s="74">
        <f t="shared" si="600"/>
        <v>0</v>
      </c>
      <c r="AF98" s="74">
        <f t="shared" si="601"/>
        <v>0</v>
      </c>
      <c r="AG98" s="74">
        <f t="shared" si="602"/>
        <v>0</v>
      </c>
      <c r="AH98" s="74">
        <f t="shared" si="603"/>
        <v>0</v>
      </c>
      <c r="AI98" s="74">
        <f t="shared" si="604"/>
        <v>0</v>
      </c>
      <c r="AJ98" s="74">
        <f t="shared" si="605"/>
        <v>0</v>
      </c>
      <c r="AK98" s="74">
        <f t="shared" si="606"/>
        <v>0</v>
      </c>
      <c r="AL98" s="74">
        <f t="shared" si="607"/>
        <v>0</v>
      </c>
      <c r="AM98" s="74">
        <f t="shared" si="608"/>
        <v>0</v>
      </c>
      <c r="AN98" s="74">
        <f t="shared" si="609"/>
        <v>0</v>
      </c>
      <c r="AO98" s="74">
        <f t="shared" si="610"/>
        <v>0</v>
      </c>
      <c r="AP98" s="74">
        <f t="shared" si="611"/>
        <v>0</v>
      </c>
      <c r="AQ98" s="74">
        <f t="shared" si="612"/>
        <v>0</v>
      </c>
      <c r="AR98" s="74">
        <f t="shared" si="613"/>
        <v>0</v>
      </c>
      <c r="AS98" s="74">
        <f t="shared" si="614"/>
        <v>0</v>
      </c>
      <c r="AT98" s="74">
        <f t="shared" si="615"/>
        <v>0</v>
      </c>
      <c r="AU98" s="74">
        <f t="shared" si="616"/>
        <v>0</v>
      </c>
      <c r="AV98" s="74">
        <f t="shared" si="617"/>
        <v>0</v>
      </c>
      <c r="AW98" s="74">
        <f t="shared" si="618"/>
        <v>0</v>
      </c>
      <c r="AX98" s="74">
        <f t="shared" si="619"/>
        <v>0</v>
      </c>
      <c r="AY98" s="74">
        <f t="shared" si="620"/>
        <v>0</v>
      </c>
      <c r="AZ98" s="74">
        <f t="shared" si="621"/>
        <v>0</v>
      </c>
      <c r="BA98" s="74">
        <f t="shared" si="622"/>
        <v>0</v>
      </c>
      <c r="BB98" s="74">
        <f t="shared" si="623"/>
        <v>0</v>
      </c>
      <c r="BC98" s="74">
        <f t="shared" si="624"/>
        <v>0</v>
      </c>
      <c r="BD98" s="74">
        <f t="shared" si="625"/>
        <v>0</v>
      </c>
      <c r="BE98" s="74">
        <f t="shared" si="626"/>
        <v>0</v>
      </c>
      <c r="BF98" s="74">
        <f t="shared" si="627"/>
        <v>0</v>
      </c>
      <c r="BG98" s="74">
        <f t="shared" si="628"/>
        <v>0</v>
      </c>
      <c r="BH98" s="74">
        <f t="shared" si="629"/>
        <v>0</v>
      </c>
      <c r="BI98" s="74">
        <f t="shared" si="630"/>
        <v>0</v>
      </c>
      <c r="BJ98" s="74">
        <f t="shared" si="631"/>
        <v>0</v>
      </c>
      <c r="BK98" s="74">
        <f t="shared" si="632"/>
        <v>0</v>
      </c>
      <c r="BL98" s="74">
        <f t="shared" si="633"/>
        <v>0</v>
      </c>
      <c r="BM98" s="74">
        <f t="shared" si="634"/>
        <v>0</v>
      </c>
      <c r="BN98" s="74">
        <f t="shared" si="635"/>
        <v>0</v>
      </c>
      <c r="BO98" s="74">
        <f t="shared" si="636"/>
        <v>0</v>
      </c>
      <c r="BP98" s="74">
        <f t="shared" si="637"/>
        <v>0</v>
      </c>
      <c r="BQ98" s="74">
        <f t="shared" si="638"/>
        <v>0</v>
      </c>
      <c r="BR98" s="74">
        <f t="shared" si="639"/>
        <v>0</v>
      </c>
      <c r="BS98" s="74">
        <f t="shared" si="640"/>
        <v>0</v>
      </c>
      <c r="BT98" s="74">
        <f t="shared" si="641"/>
        <v>0</v>
      </c>
      <c r="BU98" s="74">
        <f t="shared" si="642"/>
        <v>0</v>
      </c>
      <c r="BV98" s="74">
        <f t="shared" si="643"/>
        <v>0</v>
      </c>
      <c r="BW98" s="74">
        <f t="shared" si="644"/>
        <v>0</v>
      </c>
      <c r="BX98" s="74">
        <f t="shared" si="645"/>
        <v>0</v>
      </c>
      <c r="BY98" s="74">
        <f t="shared" si="646"/>
        <v>0</v>
      </c>
      <c r="BZ98" s="74">
        <f t="shared" si="647"/>
        <v>12</v>
      </c>
      <c r="CA98" s="74">
        <f t="shared" si="648"/>
        <v>5</v>
      </c>
      <c r="CB98" s="74">
        <f t="shared" si="649"/>
        <v>2</v>
      </c>
      <c r="CC98" s="74">
        <f t="shared" si="650"/>
        <v>0</v>
      </c>
      <c r="CD98" s="74">
        <f t="shared" si="651"/>
        <v>1</v>
      </c>
      <c r="CE98" s="74">
        <f t="shared" si="652"/>
        <v>0</v>
      </c>
      <c r="CF98" s="74">
        <f t="shared" si="653"/>
        <v>0</v>
      </c>
      <c r="CG98" s="74">
        <f t="shared" si="654"/>
        <v>0</v>
      </c>
      <c r="CH98" s="74">
        <f t="shared" si="655"/>
        <v>0</v>
      </c>
      <c r="CI98" s="74">
        <f t="shared" si="656"/>
        <v>0</v>
      </c>
      <c r="CJ98" s="74">
        <f t="shared" si="657"/>
        <v>0</v>
      </c>
      <c r="CK98" s="74">
        <f t="shared" si="658"/>
        <v>0</v>
      </c>
      <c r="CL98" s="74">
        <f t="shared" si="659"/>
        <v>5</v>
      </c>
      <c r="CM98" s="74">
        <f t="shared" si="660"/>
        <v>12</v>
      </c>
      <c r="CN98" s="74">
        <f t="shared" si="661"/>
        <v>0</v>
      </c>
      <c r="CO98">
        <f t="shared" si="662"/>
        <v>2</v>
      </c>
      <c r="CP98">
        <f t="shared" si="663"/>
        <v>0</v>
      </c>
      <c r="CQ98">
        <f t="shared" si="664"/>
        <v>1</v>
      </c>
      <c r="CR98">
        <f t="shared" si="665"/>
        <v>0</v>
      </c>
      <c r="CS98">
        <f t="shared" si="666"/>
        <v>0</v>
      </c>
      <c r="CT98">
        <f t="shared" si="667"/>
        <v>0</v>
      </c>
      <c r="CU98">
        <f t="shared" si="668"/>
        <v>0</v>
      </c>
      <c r="CV98">
        <f t="shared" si="669"/>
        <v>0</v>
      </c>
      <c r="CW98">
        <f t="shared" si="670"/>
        <v>0</v>
      </c>
    </row>
    <row r="99" spans="1:101" ht="18" customHeight="1" x14ac:dyDescent="0.3">
      <c r="A99" s="123" t="s">
        <v>2</v>
      </c>
      <c r="B99" s="109" t="str">
        <f t="shared" si="590"/>
        <v>HÜL</v>
      </c>
      <c r="C99" s="110" t="str">
        <f t="shared" si="591"/>
        <v>D-Doppel</v>
      </c>
      <c r="D99" s="127" t="s">
        <v>6</v>
      </c>
      <c r="E99" s="109" t="str">
        <f t="shared" si="592"/>
        <v>NÜR</v>
      </c>
      <c r="F99" s="110"/>
      <c r="G99" s="110" t="str">
        <f t="shared" si="593"/>
        <v>D-Doppel</v>
      </c>
      <c r="H99" s="110"/>
      <c r="I99" s="110"/>
      <c r="J99" s="112"/>
      <c r="K99" s="124"/>
      <c r="L99" s="114">
        <v>2</v>
      </c>
      <c r="M99" s="114">
        <v>6</v>
      </c>
      <c r="N99" s="114">
        <v>2</v>
      </c>
      <c r="O99" s="114">
        <v>6</v>
      </c>
      <c r="P99" s="114"/>
      <c r="Q99" s="114"/>
      <c r="R99" s="115">
        <f t="shared" si="594"/>
        <v>0</v>
      </c>
      <c r="S99" s="115">
        <f t="shared" si="595"/>
        <v>2</v>
      </c>
      <c r="T99" s="115">
        <f t="shared" si="596"/>
        <v>0</v>
      </c>
      <c r="U99" s="115">
        <f t="shared" si="597"/>
        <v>1</v>
      </c>
      <c r="V99" s="103" t="s">
        <v>82</v>
      </c>
      <c r="W99" s="103" t="s">
        <v>88</v>
      </c>
      <c r="X99" s="76">
        <v>2</v>
      </c>
      <c r="Y99" s="76">
        <v>1</v>
      </c>
      <c r="Z99" s="96" t="str">
        <f t="shared" si="598"/>
        <v>LILA</v>
      </c>
      <c r="AA99" s="96" t="str">
        <f t="shared" si="588"/>
        <v>LILA2</v>
      </c>
      <c r="AB99" s="96" t="str">
        <f t="shared" si="589"/>
        <v>LILA1</v>
      </c>
      <c r="AC99" s="78"/>
      <c r="AD99" s="74">
        <f t="shared" si="599"/>
        <v>0</v>
      </c>
      <c r="AE99" s="74">
        <f t="shared" si="600"/>
        <v>0</v>
      </c>
      <c r="AF99" s="74">
        <f t="shared" si="601"/>
        <v>0</v>
      </c>
      <c r="AG99" s="74">
        <f t="shared" si="602"/>
        <v>0</v>
      </c>
      <c r="AH99" s="74">
        <f t="shared" si="603"/>
        <v>0</v>
      </c>
      <c r="AI99" s="74">
        <f t="shared" si="604"/>
        <v>0</v>
      </c>
      <c r="AJ99" s="74">
        <f t="shared" si="605"/>
        <v>0</v>
      </c>
      <c r="AK99" s="74">
        <f t="shared" si="606"/>
        <v>0</v>
      </c>
      <c r="AL99" s="74">
        <f t="shared" si="607"/>
        <v>0</v>
      </c>
      <c r="AM99" s="74">
        <f t="shared" si="608"/>
        <v>0</v>
      </c>
      <c r="AN99" s="74">
        <f t="shared" si="609"/>
        <v>0</v>
      </c>
      <c r="AO99" s="74">
        <f t="shared" si="610"/>
        <v>0</v>
      </c>
      <c r="AP99" s="74">
        <f t="shared" si="611"/>
        <v>0</v>
      </c>
      <c r="AQ99" s="74">
        <f t="shared" si="612"/>
        <v>0</v>
      </c>
      <c r="AR99" s="74">
        <f t="shared" si="613"/>
        <v>0</v>
      </c>
      <c r="AS99" s="74">
        <f t="shared" si="614"/>
        <v>0</v>
      </c>
      <c r="AT99" s="74">
        <f t="shared" si="615"/>
        <v>0</v>
      </c>
      <c r="AU99" s="74">
        <f t="shared" si="616"/>
        <v>0</v>
      </c>
      <c r="AV99" s="74">
        <f t="shared" si="617"/>
        <v>12</v>
      </c>
      <c r="AW99" s="74">
        <f t="shared" si="618"/>
        <v>4</v>
      </c>
      <c r="AX99" s="74">
        <f t="shared" si="619"/>
        <v>2</v>
      </c>
      <c r="AY99" s="74">
        <f t="shared" si="620"/>
        <v>0</v>
      </c>
      <c r="AZ99" s="74">
        <f t="shared" si="621"/>
        <v>1</v>
      </c>
      <c r="BA99" s="74">
        <f t="shared" si="622"/>
        <v>0</v>
      </c>
      <c r="BB99" s="74">
        <f t="shared" si="623"/>
        <v>0</v>
      </c>
      <c r="BC99" s="74">
        <f t="shared" si="624"/>
        <v>0</v>
      </c>
      <c r="BD99" s="74">
        <f t="shared" si="625"/>
        <v>0</v>
      </c>
      <c r="BE99" s="74">
        <f t="shared" si="626"/>
        <v>0</v>
      </c>
      <c r="BF99" s="74">
        <f t="shared" si="627"/>
        <v>0</v>
      </c>
      <c r="BG99" s="74">
        <f t="shared" si="628"/>
        <v>0</v>
      </c>
      <c r="BH99" s="74">
        <f t="shared" si="629"/>
        <v>0</v>
      </c>
      <c r="BI99" s="74">
        <f t="shared" si="630"/>
        <v>0</v>
      </c>
      <c r="BJ99" s="74">
        <f t="shared" si="631"/>
        <v>0</v>
      </c>
      <c r="BK99" s="74">
        <f t="shared" si="632"/>
        <v>0</v>
      </c>
      <c r="BL99" s="74">
        <f t="shared" si="633"/>
        <v>0</v>
      </c>
      <c r="BM99" s="74">
        <f t="shared" si="634"/>
        <v>0</v>
      </c>
      <c r="BN99" s="74">
        <f t="shared" si="635"/>
        <v>0</v>
      </c>
      <c r="BO99" s="74">
        <f t="shared" si="636"/>
        <v>0</v>
      </c>
      <c r="BP99" s="74">
        <f t="shared" si="637"/>
        <v>0</v>
      </c>
      <c r="BQ99" s="74">
        <f t="shared" si="638"/>
        <v>0</v>
      </c>
      <c r="BR99" s="74">
        <f t="shared" si="639"/>
        <v>0</v>
      </c>
      <c r="BS99" s="74">
        <f t="shared" si="640"/>
        <v>0</v>
      </c>
      <c r="BT99" s="74">
        <f t="shared" si="641"/>
        <v>0</v>
      </c>
      <c r="BU99" s="74">
        <f t="shared" si="642"/>
        <v>0</v>
      </c>
      <c r="BV99" s="74">
        <f t="shared" si="643"/>
        <v>0</v>
      </c>
      <c r="BW99" s="74">
        <f t="shared" si="644"/>
        <v>0</v>
      </c>
      <c r="BX99" s="74">
        <f t="shared" si="645"/>
        <v>0</v>
      </c>
      <c r="BY99" s="74">
        <f t="shared" si="646"/>
        <v>0</v>
      </c>
      <c r="BZ99" s="74">
        <f t="shared" si="647"/>
        <v>0</v>
      </c>
      <c r="CA99" s="74">
        <f t="shared" si="648"/>
        <v>0</v>
      </c>
      <c r="CB99" s="74">
        <f t="shared" si="649"/>
        <v>0</v>
      </c>
      <c r="CC99" s="74">
        <f t="shared" si="650"/>
        <v>0</v>
      </c>
      <c r="CD99" s="74">
        <f t="shared" si="651"/>
        <v>0</v>
      </c>
      <c r="CE99" s="74">
        <f t="shared" si="652"/>
        <v>0</v>
      </c>
      <c r="CF99" s="74">
        <f t="shared" si="653"/>
        <v>0</v>
      </c>
      <c r="CG99" s="74">
        <f t="shared" si="654"/>
        <v>0</v>
      </c>
      <c r="CH99" s="74">
        <f t="shared" si="655"/>
        <v>0</v>
      </c>
      <c r="CI99" s="74">
        <f t="shared" si="656"/>
        <v>0</v>
      </c>
      <c r="CJ99" s="74">
        <f t="shared" si="657"/>
        <v>0</v>
      </c>
      <c r="CK99" s="74">
        <f t="shared" si="658"/>
        <v>0</v>
      </c>
      <c r="CL99" s="74">
        <f t="shared" si="659"/>
        <v>0</v>
      </c>
      <c r="CM99" s="74">
        <f t="shared" si="660"/>
        <v>0</v>
      </c>
      <c r="CN99" s="74">
        <f t="shared" si="661"/>
        <v>0</v>
      </c>
      <c r="CO99">
        <f t="shared" si="662"/>
        <v>0</v>
      </c>
      <c r="CP99">
        <f t="shared" si="663"/>
        <v>0</v>
      </c>
      <c r="CQ99">
        <f t="shared" si="664"/>
        <v>0</v>
      </c>
      <c r="CR99">
        <f t="shared" si="665"/>
        <v>4</v>
      </c>
      <c r="CS99">
        <f t="shared" si="666"/>
        <v>12</v>
      </c>
      <c r="CT99">
        <f t="shared" si="667"/>
        <v>0</v>
      </c>
      <c r="CU99">
        <f t="shared" si="668"/>
        <v>2</v>
      </c>
      <c r="CV99">
        <f t="shared" si="669"/>
        <v>0</v>
      </c>
      <c r="CW99">
        <f t="shared" si="670"/>
        <v>1</v>
      </c>
    </row>
    <row r="100" spans="1:101" ht="18" customHeight="1" x14ac:dyDescent="0.3">
      <c r="A100" s="123" t="s">
        <v>3</v>
      </c>
      <c r="B100" s="109" t="str">
        <f t="shared" si="590"/>
        <v>HÜL</v>
      </c>
      <c r="C100" s="110" t="str">
        <f t="shared" si="591"/>
        <v>Mixed</v>
      </c>
      <c r="D100" s="127" t="s">
        <v>6</v>
      </c>
      <c r="E100" s="109" t="str">
        <f t="shared" si="592"/>
        <v>NÜR</v>
      </c>
      <c r="F100" s="110"/>
      <c r="G100" s="110" t="str">
        <f t="shared" si="593"/>
        <v>Mixed</v>
      </c>
      <c r="H100" s="110"/>
      <c r="I100" s="110"/>
      <c r="J100" s="112"/>
      <c r="K100" s="128"/>
      <c r="L100" s="114">
        <v>6</v>
      </c>
      <c r="M100" s="114">
        <v>4</v>
      </c>
      <c r="N100" s="114">
        <v>4</v>
      </c>
      <c r="O100" s="114">
        <v>6</v>
      </c>
      <c r="P100" s="114">
        <v>7</v>
      </c>
      <c r="Q100" s="114">
        <v>10</v>
      </c>
      <c r="R100" s="115">
        <f t="shared" si="594"/>
        <v>1</v>
      </c>
      <c r="S100" s="115">
        <f t="shared" si="595"/>
        <v>2</v>
      </c>
      <c r="T100" s="115">
        <f t="shared" si="596"/>
        <v>0</v>
      </c>
      <c r="U100" s="115">
        <f t="shared" si="597"/>
        <v>1</v>
      </c>
      <c r="V100" s="103" t="s">
        <v>83</v>
      </c>
      <c r="W100" s="73" t="s">
        <v>88</v>
      </c>
      <c r="X100" s="76">
        <v>2</v>
      </c>
      <c r="Y100" s="76">
        <v>1</v>
      </c>
      <c r="Z100" s="96" t="str">
        <f t="shared" si="598"/>
        <v>LILA</v>
      </c>
      <c r="AA100" s="96" t="str">
        <f t="shared" si="588"/>
        <v>LILA2</v>
      </c>
      <c r="AB100" s="96" t="str">
        <f t="shared" si="589"/>
        <v>LILA1</v>
      </c>
      <c r="AC100" s="78"/>
      <c r="AD100" s="74">
        <f t="shared" si="599"/>
        <v>0</v>
      </c>
      <c r="AE100" s="74">
        <f t="shared" si="600"/>
        <v>0</v>
      </c>
      <c r="AF100" s="74">
        <f t="shared" si="601"/>
        <v>0</v>
      </c>
      <c r="AG100" s="74">
        <f t="shared" si="602"/>
        <v>0</v>
      </c>
      <c r="AH100" s="74">
        <f t="shared" si="603"/>
        <v>0</v>
      </c>
      <c r="AI100" s="74">
        <f t="shared" si="604"/>
        <v>0</v>
      </c>
      <c r="AJ100" s="74">
        <f t="shared" si="605"/>
        <v>0</v>
      </c>
      <c r="AK100" s="74">
        <f t="shared" si="606"/>
        <v>0</v>
      </c>
      <c r="AL100" s="74">
        <f t="shared" si="607"/>
        <v>0</v>
      </c>
      <c r="AM100" s="74">
        <f t="shared" si="608"/>
        <v>0</v>
      </c>
      <c r="AN100" s="74">
        <f t="shared" si="609"/>
        <v>0</v>
      </c>
      <c r="AO100" s="74">
        <f t="shared" si="610"/>
        <v>0</v>
      </c>
      <c r="AP100" s="74">
        <f t="shared" si="611"/>
        <v>0</v>
      </c>
      <c r="AQ100" s="74">
        <f t="shared" si="612"/>
        <v>0</v>
      </c>
      <c r="AR100" s="74">
        <f t="shared" si="613"/>
        <v>0</v>
      </c>
      <c r="AS100" s="74">
        <f t="shared" si="614"/>
        <v>0</v>
      </c>
      <c r="AT100" s="74">
        <f t="shared" si="615"/>
        <v>0</v>
      </c>
      <c r="AU100" s="74">
        <f t="shared" si="616"/>
        <v>0</v>
      </c>
      <c r="AV100" s="74">
        <f t="shared" si="617"/>
        <v>20</v>
      </c>
      <c r="AW100" s="74">
        <f t="shared" si="618"/>
        <v>17</v>
      </c>
      <c r="AX100" s="74">
        <f t="shared" si="619"/>
        <v>2</v>
      </c>
      <c r="AY100" s="74">
        <f t="shared" si="620"/>
        <v>1</v>
      </c>
      <c r="AZ100" s="74">
        <f t="shared" si="621"/>
        <v>1</v>
      </c>
      <c r="BA100" s="74">
        <f t="shared" si="622"/>
        <v>0</v>
      </c>
      <c r="BB100" s="74">
        <f t="shared" si="623"/>
        <v>0</v>
      </c>
      <c r="BC100" s="74">
        <f t="shared" si="624"/>
        <v>0</v>
      </c>
      <c r="BD100" s="74">
        <f t="shared" si="625"/>
        <v>0</v>
      </c>
      <c r="BE100" s="74">
        <f t="shared" si="626"/>
        <v>0</v>
      </c>
      <c r="BF100" s="74">
        <f t="shared" si="627"/>
        <v>0</v>
      </c>
      <c r="BG100" s="74">
        <f t="shared" si="628"/>
        <v>0</v>
      </c>
      <c r="BH100" s="74">
        <f t="shared" si="629"/>
        <v>0</v>
      </c>
      <c r="BI100" s="74">
        <f t="shared" si="630"/>
        <v>0</v>
      </c>
      <c r="BJ100" s="74">
        <f t="shared" si="631"/>
        <v>0</v>
      </c>
      <c r="BK100" s="74">
        <f t="shared" si="632"/>
        <v>0</v>
      </c>
      <c r="BL100" s="74">
        <f t="shared" si="633"/>
        <v>0</v>
      </c>
      <c r="BM100" s="74">
        <f t="shared" si="634"/>
        <v>0</v>
      </c>
      <c r="BN100" s="74">
        <f t="shared" si="635"/>
        <v>0</v>
      </c>
      <c r="BO100" s="74">
        <f t="shared" si="636"/>
        <v>0</v>
      </c>
      <c r="BP100" s="74">
        <f t="shared" si="637"/>
        <v>0</v>
      </c>
      <c r="BQ100" s="74">
        <f t="shared" si="638"/>
        <v>0</v>
      </c>
      <c r="BR100" s="74">
        <f t="shared" si="639"/>
        <v>0</v>
      </c>
      <c r="BS100" s="74">
        <f t="shared" si="640"/>
        <v>0</v>
      </c>
      <c r="BT100" s="74">
        <f t="shared" si="641"/>
        <v>0</v>
      </c>
      <c r="BU100" s="74">
        <f t="shared" si="642"/>
        <v>0</v>
      </c>
      <c r="BV100" s="74">
        <f t="shared" si="643"/>
        <v>0</v>
      </c>
      <c r="BW100" s="74">
        <f t="shared" si="644"/>
        <v>0</v>
      </c>
      <c r="BX100" s="74">
        <f t="shared" si="645"/>
        <v>0</v>
      </c>
      <c r="BY100" s="74">
        <f t="shared" si="646"/>
        <v>0</v>
      </c>
      <c r="BZ100" s="74">
        <f t="shared" si="647"/>
        <v>0</v>
      </c>
      <c r="CA100" s="74">
        <f t="shared" si="648"/>
        <v>0</v>
      </c>
      <c r="CB100" s="74">
        <f t="shared" si="649"/>
        <v>0</v>
      </c>
      <c r="CC100" s="74">
        <f t="shared" si="650"/>
        <v>0</v>
      </c>
      <c r="CD100" s="74">
        <f t="shared" si="651"/>
        <v>0</v>
      </c>
      <c r="CE100" s="74">
        <f t="shared" si="652"/>
        <v>0</v>
      </c>
      <c r="CF100" s="74">
        <f t="shared" si="653"/>
        <v>0</v>
      </c>
      <c r="CG100" s="74">
        <f t="shared" si="654"/>
        <v>0</v>
      </c>
      <c r="CH100" s="74">
        <f t="shared" si="655"/>
        <v>0</v>
      </c>
      <c r="CI100" s="74">
        <f t="shared" si="656"/>
        <v>0</v>
      </c>
      <c r="CJ100" s="74">
        <f t="shared" si="657"/>
        <v>0</v>
      </c>
      <c r="CK100" s="74">
        <f t="shared" si="658"/>
        <v>0</v>
      </c>
      <c r="CL100" s="74">
        <f t="shared" si="659"/>
        <v>0</v>
      </c>
      <c r="CM100" s="74">
        <f t="shared" si="660"/>
        <v>0</v>
      </c>
      <c r="CN100" s="74">
        <f t="shared" si="661"/>
        <v>0</v>
      </c>
      <c r="CO100">
        <f t="shared" si="662"/>
        <v>0</v>
      </c>
      <c r="CP100">
        <f t="shared" si="663"/>
        <v>0</v>
      </c>
      <c r="CQ100">
        <f t="shared" si="664"/>
        <v>0</v>
      </c>
      <c r="CR100">
        <f t="shared" si="665"/>
        <v>17</v>
      </c>
      <c r="CS100">
        <f t="shared" si="666"/>
        <v>20</v>
      </c>
      <c r="CT100">
        <f t="shared" si="667"/>
        <v>1</v>
      </c>
      <c r="CU100">
        <f t="shared" si="668"/>
        <v>2</v>
      </c>
      <c r="CV100">
        <f t="shared" si="669"/>
        <v>0</v>
      </c>
      <c r="CW100">
        <f t="shared" si="670"/>
        <v>1</v>
      </c>
    </row>
    <row r="101" spans="1:101" ht="18" customHeight="1" x14ac:dyDescent="0.3">
      <c r="A101" s="123" t="s">
        <v>9</v>
      </c>
      <c r="B101" s="109" t="str">
        <f>IFERROR(VLOOKUP(AA101,$AC$2:$AD$13,2,),"")</f>
        <v/>
      </c>
      <c r="C101" s="110" t="str">
        <f>IFERROR(VLOOKUP(V101,$AK$2:$AL$5,2,),"")</f>
        <v/>
      </c>
      <c r="D101" s="127" t="s">
        <v>6</v>
      </c>
      <c r="E101" s="109" t="str">
        <f>IFERROR(VLOOKUP(AB101,$AC$2:$AD$13,2,),"")</f>
        <v/>
      </c>
      <c r="F101" s="110"/>
      <c r="G101" s="110" t="str">
        <f>IFERROR(VLOOKUP(V101,$AK$2:$AL$5,2,),"")</f>
        <v/>
      </c>
      <c r="H101" s="110"/>
      <c r="I101" s="110"/>
      <c r="J101" s="112"/>
      <c r="K101" s="120"/>
      <c r="L101" s="119"/>
      <c r="M101" s="119"/>
      <c r="N101" s="119"/>
      <c r="O101" s="119"/>
      <c r="P101" s="119"/>
      <c r="Q101" s="119"/>
      <c r="R101" s="115">
        <f t="shared" si="594"/>
        <v>0</v>
      </c>
      <c r="S101" s="115">
        <f t="shared" si="595"/>
        <v>0</v>
      </c>
      <c r="T101" s="115">
        <f t="shared" si="596"/>
        <v>0</v>
      </c>
      <c r="U101" s="115">
        <f t="shared" si="597"/>
        <v>0</v>
      </c>
      <c r="V101" s="103" t="s">
        <v>7</v>
      </c>
      <c r="W101" s="73" t="s">
        <v>7</v>
      </c>
      <c r="X101" s="76" t="s">
        <v>7</v>
      </c>
      <c r="Y101" s="76" t="s">
        <v>7</v>
      </c>
      <c r="Z101" s="96" t="str">
        <f t="shared" si="598"/>
        <v>ROT</v>
      </c>
      <c r="AA101" s="96" t="str">
        <f t="shared" si="588"/>
        <v xml:space="preserve">ROT </v>
      </c>
      <c r="AB101" s="96" t="str">
        <f t="shared" si="589"/>
        <v xml:space="preserve">ROT </v>
      </c>
      <c r="AC101" s="78"/>
      <c r="AD101" s="74">
        <f t="shared" si="599"/>
        <v>0</v>
      </c>
      <c r="AE101" s="74">
        <f t="shared" si="600"/>
        <v>0</v>
      </c>
      <c r="AF101" s="74">
        <f t="shared" si="601"/>
        <v>0</v>
      </c>
      <c r="AG101" s="74">
        <f t="shared" si="602"/>
        <v>0</v>
      </c>
      <c r="AH101" s="74">
        <f t="shared" si="603"/>
        <v>0</v>
      </c>
      <c r="AI101" s="74">
        <f t="shared" si="604"/>
        <v>0</v>
      </c>
      <c r="AJ101" s="74">
        <f t="shared" si="605"/>
        <v>0</v>
      </c>
      <c r="AK101" s="74">
        <f t="shared" si="606"/>
        <v>0</v>
      </c>
      <c r="AL101" s="74">
        <f t="shared" si="607"/>
        <v>0</v>
      </c>
      <c r="AM101" s="74">
        <f t="shared" si="608"/>
        <v>0</v>
      </c>
      <c r="AN101" s="74">
        <f t="shared" si="609"/>
        <v>0</v>
      </c>
      <c r="AO101" s="74">
        <f t="shared" si="610"/>
        <v>0</v>
      </c>
      <c r="AP101" s="74">
        <f t="shared" si="611"/>
        <v>0</v>
      </c>
      <c r="AQ101" s="74">
        <f t="shared" si="612"/>
        <v>0</v>
      </c>
      <c r="AR101" s="74">
        <f t="shared" si="613"/>
        <v>0</v>
      </c>
      <c r="AS101" s="74">
        <f t="shared" si="614"/>
        <v>0</v>
      </c>
      <c r="AT101" s="74">
        <f t="shared" si="615"/>
        <v>0</v>
      </c>
      <c r="AU101" s="74">
        <f t="shared" si="616"/>
        <v>0</v>
      </c>
      <c r="AV101" s="74">
        <f t="shared" si="617"/>
        <v>0</v>
      </c>
      <c r="AW101" s="74">
        <f t="shared" si="618"/>
        <v>0</v>
      </c>
      <c r="AX101" s="74">
        <f t="shared" si="619"/>
        <v>0</v>
      </c>
      <c r="AY101" s="74">
        <f t="shared" si="620"/>
        <v>0</v>
      </c>
      <c r="AZ101" s="74">
        <f t="shared" si="621"/>
        <v>0</v>
      </c>
      <c r="BA101" s="74">
        <f t="shared" si="622"/>
        <v>0</v>
      </c>
      <c r="BB101" s="74">
        <f t="shared" si="623"/>
        <v>0</v>
      </c>
      <c r="BC101" s="74">
        <f t="shared" si="624"/>
        <v>0</v>
      </c>
      <c r="BD101" s="74">
        <f t="shared" si="625"/>
        <v>0</v>
      </c>
      <c r="BE101" s="74">
        <f t="shared" si="626"/>
        <v>0</v>
      </c>
      <c r="BF101" s="74">
        <f t="shared" si="627"/>
        <v>0</v>
      </c>
      <c r="BG101" s="74">
        <f t="shared" si="628"/>
        <v>0</v>
      </c>
      <c r="BH101" s="74">
        <f t="shared" si="629"/>
        <v>0</v>
      </c>
      <c r="BI101" s="74">
        <f t="shared" si="630"/>
        <v>0</v>
      </c>
      <c r="BJ101" s="74">
        <f t="shared" si="631"/>
        <v>0</v>
      </c>
      <c r="BK101" s="74">
        <f t="shared" si="632"/>
        <v>0</v>
      </c>
      <c r="BL101" s="74">
        <f t="shared" si="633"/>
        <v>0</v>
      </c>
      <c r="BM101" s="74">
        <f t="shared" si="634"/>
        <v>0</v>
      </c>
      <c r="BN101" s="74">
        <f t="shared" si="635"/>
        <v>0</v>
      </c>
      <c r="BO101" s="74">
        <f t="shared" si="636"/>
        <v>0</v>
      </c>
      <c r="BP101" s="74">
        <f t="shared" si="637"/>
        <v>0</v>
      </c>
      <c r="BQ101" s="74">
        <f t="shared" si="638"/>
        <v>0</v>
      </c>
      <c r="BR101" s="74">
        <f t="shared" si="639"/>
        <v>0</v>
      </c>
      <c r="BS101" s="74">
        <f t="shared" si="640"/>
        <v>0</v>
      </c>
      <c r="BT101" s="74">
        <f t="shared" si="641"/>
        <v>0</v>
      </c>
      <c r="BU101" s="74">
        <f t="shared" si="642"/>
        <v>0</v>
      </c>
      <c r="BV101" s="74">
        <f t="shared" si="643"/>
        <v>0</v>
      </c>
      <c r="BW101" s="74">
        <f t="shared" si="644"/>
        <v>0</v>
      </c>
      <c r="BX101" s="74">
        <f t="shared" si="645"/>
        <v>0</v>
      </c>
      <c r="BY101" s="74">
        <f t="shared" si="646"/>
        <v>0</v>
      </c>
      <c r="BZ101" s="74">
        <f t="shared" si="647"/>
        <v>0</v>
      </c>
      <c r="CA101" s="74">
        <f t="shared" si="648"/>
        <v>0</v>
      </c>
      <c r="CB101" s="74">
        <f t="shared" si="649"/>
        <v>0</v>
      </c>
      <c r="CC101" s="74">
        <f t="shared" si="650"/>
        <v>0</v>
      </c>
      <c r="CD101" s="74">
        <f t="shared" si="651"/>
        <v>0</v>
      </c>
      <c r="CE101" s="74">
        <f t="shared" si="652"/>
        <v>0</v>
      </c>
      <c r="CF101" s="74">
        <f t="shared" si="653"/>
        <v>0</v>
      </c>
      <c r="CG101" s="74">
        <f t="shared" si="654"/>
        <v>0</v>
      </c>
      <c r="CH101" s="74">
        <f t="shared" si="655"/>
        <v>0</v>
      </c>
      <c r="CI101" s="74">
        <f t="shared" si="656"/>
        <v>0</v>
      </c>
      <c r="CJ101" s="74">
        <f t="shared" si="657"/>
        <v>0</v>
      </c>
      <c r="CK101" s="74">
        <f t="shared" si="658"/>
        <v>0</v>
      </c>
      <c r="CL101" s="74">
        <f t="shared" si="659"/>
        <v>0</v>
      </c>
      <c r="CM101" s="74">
        <f t="shared" si="660"/>
        <v>0</v>
      </c>
      <c r="CN101" s="74">
        <f t="shared" si="661"/>
        <v>0</v>
      </c>
      <c r="CO101">
        <f t="shared" si="662"/>
        <v>0</v>
      </c>
      <c r="CP101">
        <f t="shared" si="663"/>
        <v>0</v>
      </c>
      <c r="CQ101">
        <f t="shared" si="664"/>
        <v>0</v>
      </c>
      <c r="CR101">
        <f t="shared" si="665"/>
        <v>0</v>
      </c>
      <c r="CS101">
        <f t="shared" si="666"/>
        <v>0</v>
      </c>
      <c r="CT101">
        <f t="shared" si="667"/>
        <v>0</v>
      </c>
      <c r="CU101">
        <f t="shared" si="668"/>
        <v>0</v>
      </c>
      <c r="CV101">
        <f t="shared" si="669"/>
        <v>0</v>
      </c>
      <c r="CW101">
        <f t="shared" si="670"/>
        <v>0</v>
      </c>
    </row>
    <row r="102" spans="1:101" ht="18" customHeight="1" x14ac:dyDescent="0.3">
      <c r="A102" s="123" t="s">
        <v>10</v>
      </c>
      <c r="B102" s="109" t="str">
        <f>IFERROR(VLOOKUP(AA102,$AC$2:$AD$13,2,),"")</f>
        <v/>
      </c>
      <c r="C102" s="110" t="str">
        <f>IFERROR(VLOOKUP(V102,$AK$2:$AL$5,2,),"")</f>
        <v/>
      </c>
      <c r="D102" s="127" t="s">
        <v>6</v>
      </c>
      <c r="E102" s="109" t="str">
        <f>IFERROR(VLOOKUP(AB102,$AC$2:$AD$13,2,),"")</f>
        <v/>
      </c>
      <c r="F102" s="110"/>
      <c r="G102" s="110" t="str">
        <f>IFERROR(VLOOKUP(V102,$AK$2:$AL$5,2,),"")</f>
        <v/>
      </c>
      <c r="H102" s="110"/>
      <c r="I102" s="110"/>
      <c r="J102" s="112"/>
      <c r="K102" s="120"/>
      <c r="L102" s="119"/>
      <c r="M102" s="119"/>
      <c r="N102" s="119"/>
      <c r="O102" s="119"/>
      <c r="P102" s="119"/>
      <c r="Q102" s="119"/>
      <c r="R102" s="115">
        <f t="shared" si="594"/>
        <v>0</v>
      </c>
      <c r="S102" s="115">
        <f t="shared" si="595"/>
        <v>0</v>
      </c>
      <c r="T102" s="115">
        <f t="shared" si="596"/>
        <v>0</v>
      </c>
      <c r="U102" s="115">
        <f t="shared" si="597"/>
        <v>0</v>
      </c>
      <c r="V102" s="103" t="s">
        <v>7</v>
      </c>
      <c r="W102" s="73" t="s">
        <v>7</v>
      </c>
      <c r="X102" s="76" t="s">
        <v>7</v>
      </c>
      <c r="Y102" s="76" t="s">
        <v>7</v>
      </c>
      <c r="Z102" s="96" t="str">
        <f t="shared" si="598"/>
        <v>ROT</v>
      </c>
      <c r="AA102" s="96" t="str">
        <f t="shared" si="588"/>
        <v xml:space="preserve">ROT </v>
      </c>
      <c r="AB102" s="96" t="str">
        <f t="shared" si="589"/>
        <v xml:space="preserve">ROT </v>
      </c>
      <c r="AC102" s="78"/>
      <c r="AD102" s="74">
        <f t="shared" si="599"/>
        <v>0</v>
      </c>
      <c r="AE102" s="74">
        <f t="shared" si="600"/>
        <v>0</v>
      </c>
      <c r="AF102" s="74">
        <f t="shared" si="601"/>
        <v>0</v>
      </c>
      <c r="AG102" s="74">
        <f t="shared" si="602"/>
        <v>0</v>
      </c>
      <c r="AH102" s="74">
        <f t="shared" si="603"/>
        <v>0</v>
      </c>
      <c r="AI102" s="74">
        <f t="shared" si="604"/>
        <v>0</v>
      </c>
      <c r="AJ102" s="74">
        <f t="shared" si="605"/>
        <v>0</v>
      </c>
      <c r="AK102" s="74">
        <f t="shared" si="606"/>
        <v>0</v>
      </c>
      <c r="AL102" s="74">
        <f t="shared" si="607"/>
        <v>0</v>
      </c>
      <c r="AM102" s="74">
        <f t="shared" si="608"/>
        <v>0</v>
      </c>
      <c r="AN102" s="74">
        <f t="shared" si="609"/>
        <v>0</v>
      </c>
      <c r="AO102" s="74">
        <f t="shared" si="610"/>
        <v>0</v>
      </c>
      <c r="AP102" s="74">
        <f t="shared" si="611"/>
        <v>0</v>
      </c>
      <c r="AQ102" s="74">
        <f t="shared" si="612"/>
        <v>0</v>
      </c>
      <c r="AR102" s="74">
        <f t="shared" si="613"/>
        <v>0</v>
      </c>
      <c r="AS102" s="74">
        <f t="shared" si="614"/>
        <v>0</v>
      </c>
      <c r="AT102" s="74">
        <f t="shared" si="615"/>
        <v>0</v>
      </c>
      <c r="AU102" s="74">
        <f t="shared" si="616"/>
        <v>0</v>
      </c>
      <c r="AV102" s="74">
        <f t="shared" si="617"/>
        <v>0</v>
      </c>
      <c r="AW102" s="74">
        <f t="shared" si="618"/>
        <v>0</v>
      </c>
      <c r="AX102" s="74">
        <f t="shared" si="619"/>
        <v>0</v>
      </c>
      <c r="AY102" s="74">
        <f t="shared" si="620"/>
        <v>0</v>
      </c>
      <c r="AZ102" s="74">
        <f t="shared" si="621"/>
        <v>0</v>
      </c>
      <c r="BA102" s="74">
        <f t="shared" si="622"/>
        <v>0</v>
      </c>
      <c r="BB102" s="74">
        <f t="shared" si="623"/>
        <v>0</v>
      </c>
      <c r="BC102" s="74">
        <f t="shared" si="624"/>
        <v>0</v>
      </c>
      <c r="BD102" s="74">
        <f t="shared" si="625"/>
        <v>0</v>
      </c>
      <c r="BE102" s="74">
        <f t="shared" si="626"/>
        <v>0</v>
      </c>
      <c r="BF102" s="74">
        <f t="shared" si="627"/>
        <v>0</v>
      </c>
      <c r="BG102" s="74">
        <f t="shared" si="628"/>
        <v>0</v>
      </c>
      <c r="BH102" s="74">
        <f t="shared" si="629"/>
        <v>0</v>
      </c>
      <c r="BI102" s="74">
        <f t="shared" si="630"/>
        <v>0</v>
      </c>
      <c r="BJ102" s="74">
        <f t="shared" si="631"/>
        <v>0</v>
      </c>
      <c r="BK102" s="74">
        <f t="shared" si="632"/>
        <v>0</v>
      </c>
      <c r="BL102" s="74">
        <f t="shared" si="633"/>
        <v>0</v>
      </c>
      <c r="BM102" s="74">
        <f t="shared" si="634"/>
        <v>0</v>
      </c>
      <c r="BN102" s="74">
        <f t="shared" si="635"/>
        <v>0</v>
      </c>
      <c r="BO102" s="74">
        <f t="shared" si="636"/>
        <v>0</v>
      </c>
      <c r="BP102" s="74">
        <f t="shared" si="637"/>
        <v>0</v>
      </c>
      <c r="BQ102" s="74">
        <f t="shared" si="638"/>
        <v>0</v>
      </c>
      <c r="BR102" s="74">
        <f t="shared" si="639"/>
        <v>0</v>
      </c>
      <c r="BS102" s="74">
        <f t="shared" si="640"/>
        <v>0</v>
      </c>
      <c r="BT102" s="74">
        <f t="shared" si="641"/>
        <v>0</v>
      </c>
      <c r="BU102" s="74">
        <f t="shared" si="642"/>
        <v>0</v>
      </c>
      <c r="BV102" s="74">
        <f t="shared" si="643"/>
        <v>0</v>
      </c>
      <c r="BW102" s="74">
        <f t="shared" si="644"/>
        <v>0</v>
      </c>
      <c r="BX102" s="74">
        <f t="shared" si="645"/>
        <v>0</v>
      </c>
      <c r="BY102" s="74">
        <f t="shared" si="646"/>
        <v>0</v>
      </c>
      <c r="BZ102" s="74">
        <f t="shared" si="647"/>
        <v>0</v>
      </c>
      <c r="CA102" s="74">
        <f t="shared" si="648"/>
        <v>0</v>
      </c>
      <c r="CB102" s="74">
        <f t="shared" si="649"/>
        <v>0</v>
      </c>
      <c r="CC102" s="74">
        <f t="shared" si="650"/>
        <v>0</v>
      </c>
      <c r="CD102" s="74">
        <f t="shared" si="651"/>
        <v>0</v>
      </c>
      <c r="CE102" s="74">
        <f t="shared" si="652"/>
        <v>0</v>
      </c>
      <c r="CF102" s="74">
        <f t="shared" si="653"/>
        <v>0</v>
      </c>
      <c r="CG102" s="74">
        <f t="shared" si="654"/>
        <v>0</v>
      </c>
      <c r="CH102" s="74">
        <f t="shared" si="655"/>
        <v>0</v>
      </c>
      <c r="CI102" s="74">
        <f t="shared" si="656"/>
        <v>0</v>
      </c>
      <c r="CJ102" s="74">
        <f t="shared" si="657"/>
        <v>0</v>
      </c>
      <c r="CK102" s="74">
        <f t="shared" si="658"/>
        <v>0</v>
      </c>
      <c r="CL102" s="74">
        <f t="shared" si="659"/>
        <v>0</v>
      </c>
      <c r="CM102" s="74">
        <f t="shared" si="660"/>
        <v>0</v>
      </c>
      <c r="CN102" s="74">
        <f t="shared" si="661"/>
        <v>0</v>
      </c>
      <c r="CO102">
        <f t="shared" si="662"/>
        <v>0</v>
      </c>
      <c r="CP102">
        <f t="shared" si="663"/>
        <v>0</v>
      </c>
      <c r="CQ102">
        <f t="shared" si="664"/>
        <v>0</v>
      </c>
      <c r="CR102">
        <f t="shared" si="665"/>
        <v>0</v>
      </c>
      <c r="CS102">
        <f t="shared" si="666"/>
        <v>0</v>
      </c>
      <c r="CT102">
        <f t="shared" si="667"/>
        <v>0</v>
      </c>
      <c r="CU102">
        <f t="shared" si="668"/>
        <v>0</v>
      </c>
      <c r="CV102">
        <f t="shared" si="669"/>
        <v>0</v>
      </c>
      <c r="CW102">
        <f t="shared" si="670"/>
        <v>0</v>
      </c>
    </row>
    <row r="103" spans="1:101" ht="15.5" x14ac:dyDescent="0.35">
      <c r="A103" s="1"/>
      <c r="B103" s="1"/>
      <c r="C103" s="1"/>
      <c r="D103" s="1"/>
      <c r="E103" s="58"/>
      <c r="F103" s="58"/>
      <c r="G103" s="58"/>
      <c r="H103" s="58"/>
      <c r="I103" s="58"/>
      <c r="J103" s="58"/>
      <c r="K103" s="58"/>
      <c r="L103" s="59"/>
      <c r="M103" s="59"/>
      <c r="N103" s="59"/>
      <c r="O103" s="59"/>
      <c r="P103" s="59"/>
      <c r="Q103" s="59"/>
      <c r="R103" s="60"/>
      <c r="S103" s="60"/>
      <c r="T103" s="60"/>
      <c r="U103" s="60"/>
      <c r="V103" s="88"/>
      <c r="W103" s="88"/>
      <c r="X103" s="86"/>
      <c r="Y103" s="86"/>
      <c r="Z103" s="86"/>
      <c r="AA103" s="86"/>
      <c r="AB103" s="86"/>
      <c r="AC103" s="78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4"/>
      <c r="CH103" s="74"/>
      <c r="CI103" s="74"/>
      <c r="CJ103" s="74"/>
      <c r="CK103" s="74"/>
      <c r="CL103" s="74"/>
      <c r="CM103" s="74"/>
      <c r="CN103" s="74"/>
    </row>
    <row r="104" spans="1:101" ht="18" x14ac:dyDescent="0.4">
      <c r="A104" s="1"/>
      <c r="B104" s="1"/>
      <c r="C104" s="1"/>
      <c r="D104" s="1"/>
      <c r="E104" s="7"/>
      <c r="F104" s="58"/>
      <c r="G104" s="58"/>
      <c r="H104" s="58"/>
      <c r="I104" s="58"/>
      <c r="J104" s="58"/>
      <c r="K104" s="7" t="s">
        <v>74</v>
      </c>
      <c r="L104" s="59"/>
      <c r="M104" s="59"/>
      <c r="N104" s="59"/>
      <c r="O104" s="59"/>
      <c r="P104" s="59"/>
      <c r="Q104" s="59"/>
      <c r="R104" s="60"/>
      <c r="S104" s="60"/>
      <c r="T104" s="60"/>
      <c r="U104" s="60"/>
      <c r="V104" s="9"/>
      <c r="W104" s="3"/>
      <c r="AA104" s="78"/>
      <c r="AB104" s="78"/>
      <c r="AC104" s="78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</row>
    <row r="105" spans="1:101" ht="15.5" x14ac:dyDescent="0.35">
      <c r="A105" s="1"/>
      <c r="B105" s="1"/>
      <c r="C105" s="1"/>
      <c r="D105" s="1"/>
      <c r="E105" s="58"/>
      <c r="F105" s="58"/>
      <c r="G105" s="58"/>
      <c r="H105" s="58"/>
      <c r="I105" s="58"/>
      <c r="J105" s="58"/>
      <c r="K105" s="58"/>
      <c r="L105" s="59"/>
      <c r="M105" s="59"/>
      <c r="N105" s="59"/>
      <c r="O105" s="59"/>
      <c r="P105" s="59"/>
      <c r="Q105" s="59"/>
      <c r="R105" s="60"/>
      <c r="S105" s="60"/>
      <c r="T105" s="60"/>
      <c r="U105" s="60"/>
      <c r="V105" s="9"/>
      <c r="W105" s="3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/>
      <c r="CI105" s="74"/>
      <c r="CJ105" s="74"/>
      <c r="CK105" s="74"/>
      <c r="CL105" s="74"/>
      <c r="CM105" s="74"/>
      <c r="CN105" s="74"/>
    </row>
    <row r="106" spans="1:101" ht="15.5" x14ac:dyDescent="0.35">
      <c r="A106" s="1"/>
      <c r="B106" s="1"/>
      <c r="C106" s="1"/>
      <c r="D106" s="2" t="s">
        <v>20</v>
      </c>
      <c r="E106" s="2"/>
      <c r="F106" s="2" t="s">
        <v>19</v>
      </c>
      <c r="G106" s="2"/>
      <c r="H106" s="2" t="s">
        <v>21</v>
      </c>
      <c r="I106" s="2"/>
      <c r="J106" s="58"/>
      <c r="K106" s="59"/>
      <c r="L106" s="59"/>
      <c r="M106" s="59"/>
      <c r="N106" s="59"/>
      <c r="O106" s="59"/>
      <c r="P106" s="59"/>
      <c r="Q106" s="60"/>
      <c r="R106" s="60"/>
      <c r="S106" s="2" t="s">
        <v>20</v>
      </c>
      <c r="T106" s="76"/>
      <c r="U106" s="2" t="s">
        <v>19</v>
      </c>
      <c r="V106" s="2"/>
      <c r="W106" s="2" t="s">
        <v>21</v>
      </c>
      <c r="X106" s="2"/>
      <c r="Y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</row>
    <row r="107" spans="1:101" ht="15.5" x14ac:dyDescent="0.35">
      <c r="A107" s="65" t="s">
        <v>77</v>
      </c>
      <c r="B107" s="66"/>
      <c r="C107" s="66"/>
      <c r="D107" s="61">
        <f t="shared" ref="D107:I107" si="671">BB118</f>
        <v>43</v>
      </c>
      <c r="E107" s="61">
        <f t="shared" si="671"/>
        <v>34</v>
      </c>
      <c r="F107" s="61">
        <f t="shared" si="671"/>
        <v>6</v>
      </c>
      <c r="G107" s="61">
        <f t="shared" si="671"/>
        <v>2</v>
      </c>
      <c r="H107" s="61">
        <f t="shared" si="671"/>
        <v>3</v>
      </c>
      <c r="I107" s="61">
        <f t="shared" si="671"/>
        <v>1</v>
      </c>
      <c r="J107" s="58"/>
      <c r="L107" s="47" t="s">
        <v>114</v>
      </c>
      <c r="M107" s="69"/>
      <c r="N107" s="69"/>
      <c r="O107" s="69"/>
      <c r="P107" s="69"/>
      <c r="Q107" s="70"/>
      <c r="R107" s="70"/>
      <c r="S107" s="63">
        <f t="shared" ref="S107:X107" si="672">BT118</f>
        <v>34</v>
      </c>
      <c r="T107" s="63">
        <f t="shared" si="672"/>
        <v>43</v>
      </c>
      <c r="U107" s="63">
        <f t="shared" si="672"/>
        <v>2</v>
      </c>
      <c r="V107" s="63">
        <f t="shared" si="672"/>
        <v>6</v>
      </c>
      <c r="W107" s="63">
        <f t="shared" si="672"/>
        <v>1</v>
      </c>
      <c r="X107" s="63">
        <f t="shared" si="672"/>
        <v>3</v>
      </c>
      <c r="Y107" s="76" t="s">
        <v>26</v>
      </c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</row>
    <row r="108" spans="1:101" ht="15.5" x14ac:dyDescent="0.35">
      <c r="A108" s="65" t="s">
        <v>106</v>
      </c>
      <c r="B108" s="66"/>
      <c r="C108" s="66"/>
      <c r="D108" s="61">
        <f t="shared" ref="D108:I108" si="673">BH118</f>
        <v>35</v>
      </c>
      <c r="E108" s="61">
        <f t="shared" si="673"/>
        <v>41</v>
      </c>
      <c r="F108" s="61">
        <f t="shared" si="673"/>
        <v>2</v>
      </c>
      <c r="G108" s="61">
        <f t="shared" si="673"/>
        <v>6</v>
      </c>
      <c r="H108" s="61">
        <f t="shared" si="673"/>
        <v>1</v>
      </c>
      <c r="I108" s="61">
        <f t="shared" si="673"/>
        <v>3</v>
      </c>
      <c r="J108" s="58"/>
      <c r="L108" s="47" t="s">
        <v>78</v>
      </c>
      <c r="M108" s="69"/>
      <c r="N108" s="69"/>
      <c r="O108" s="69"/>
      <c r="P108" s="69"/>
      <c r="Q108" s="70"/>
      <c r="R108" s="70"/>
      <c r="S108" s="63">
        <f t="shared" ref="S108:X108" si="674">BN118</f>
        <v>41</v>
      </c>
      <c r="T108" s="63">
        <f t="shared" si="674"/>
        <v>35</v>
      </c>
      <c r="U108" s="63">
        <f t="shared" si="674"/>
        <v>6</v>
      </c>
      <c r="V108" s="63">
        <f t="shared" si="674"/>
        <v>2</v>
      </c>
      <c r="W108" s="63">
        <f t="shared" si="674"/>
        <v>3</v>
      </c>
      <c r="X108" s="63">
        <f t="shared" si="674"/>
        <v>1</v>
      </c>
      <c r="Y108" s="76" t="s">
        <v>68</v>
      </c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4"/>
      <c r="CH108" s="74"/>
      <c r="CI108" s="74"/>
      <c r="CJ108" s="74"/>
      <c r="CK108" s="74"/>
      <c r="CL108" s="74"/>
      <c r="CM108" s="74"/>
      <c r="CN108" s="74"/>
    </row>
    <row r="109" spans="1:101" ht="15.5" x14ac:dyDescent="0.35">
      <c r="A109" s="65" t="s">
        <v>109</v>
      </c>
      <c r="B109" s="66"/>
      <c r="C109" s="66"/>
      <c r="D109" s="61">
        <f t="shared" ref="D109:I109" si="675">CL118</f>
        <v>65</v>
      </c>
      <c r="E109" s="61">
        <f t="shared" si="675"/>
        <v>55</v>
      </c>
      <c r="F109" s="61">
        <f t="shared" si="675"/>
        <v>7</v>
      </c>
      <c r="G109" s="61">
        <f t="shared" si="675"/>
        <v>4</v>
      </c>
      <c r="H109" s="61">
        <f t="shared" si="675"/>
        <v>3</v>
      </c>
      <c r="I109" s="61">
        <f t="shared" si="675"/>
        <v>1</v>
      </c>
      <c r="J109" s="58"/>
      <c r="L109" s="47" t="s">
        <v>129</v>
      </c>
      <c r="M109" s="69"/>
      <c r="N109" s="69"/>
      <c r="O109" s="69"/>
      <c r="P109" s="69"/>
      <c r="Q109" s="70"/>
      <c r="R109" s="70"/>
      <c r="S109" s="63">
        <f t="shared" ref="S109:X109" si="676">CR118</f>
        <v>55</v>
      </c>
      <c r="T109" s="63">
        <f t="shared" si="676"/>
        <v>65</v>
      </c>
      <c r="U109" s="63">
        <f t="shared" si="676"/>
        <v>4</v>
      </c>
      <c r="V109" s="63">
        <f t="shared" si="676"/>
        <v>7</v>
      </c>
      <c r="W109" s="63">
        <f t="shared" si="676"/>
        <v>1</v>
      </c>
      <c r="X109" s="63">
        <f t="shared" si="676"/>
        <v>3</v>
      </c>
      <c r="Y109" s="76" t="s">
        <v>69</v>
      </c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4"/>
      <c r="CA109" s="74"/>
      <c r="CB109" s="74"/>
      <c r="CC109" s="74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4"/>
    </row>
    <row r="110" spans="1:101" ht="15.5" x14ac:dyDescent="0.35">
      <c r="A110" s="1"/>
      <c r="B110" s="1"/>
      <c r="C110" s="1"/>
      <c r="D110" s="1"/>
      <c r="E110" s="58"/>
      <c r="F110" s="58"/>
      <c r="G110" s="58"/>
      <c r="H110" s="58"/>
      <c r="I110" s="58"/>
      <c r="J110" s="58"/>
      <c r="K110" s="58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4"/>
      <c r="CH110" s="74"/>
      <c r="CI110" s="74"/>
      <c r="CJ110" s="74"/>
      <c r="CK110" s="74"/>
      <c r="CL110" s="74"/>
      <c r="CM110" s="74"/>
      <c r="CN110" s="74"/>
    </row>
    <row r="111" spans="1:101" ht="15.5" x14ac:dyDescent="0.35">
      <c r="A111" s="1"/>
      <c r="B111" s="1"/>
      <c r="C111" s="1"/>
      <c r="D111" s="2" t="s">
        <v>20</v>
      </c>
      <c r="E111" s="2"/>
      <c r="F111" s="2" t="s">
        <v>19</v>
      </c>
      <c r="G111" s="2"/>
      <c r="H111" s="2" t="s">
        <v>21</v>
      </c>
      <c r="I111" s="2"/>
      <c r="J111" s="58"/>
      <c r="K111" s="59"/>
      <c r="L111" s="59"/>
      <c r="M111" s="59"/>
      <c r="N111" s="59"/>
      <c r="O111" s="59"/>
      <c r="P111" s="59"/>
      <c r="Q111" s="60"/>
      <c r="R111" s="60"/>
      <c r="S111" s="2" t="s">
        <v>20</v>
      </c>
      <c r="T111" s="76"/>
      <c r="U111" s="2" t="s">
        <v>19</v>
      </c>
      <c r="V111" s="2"/>
      <c r="W111" s="2" t="s">
        <v>21</v>
      </c>
      <c r="X111" s="2"/>
      <c r="Y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4"/>
    </row>
    <row r="112" spans="1:101" ht="15.5" x14ac:dyDescent="0.35">
      <c r="A112" s="33" t="s">
        <v>113</v>
      </c>
      <c r="B112" s="34"/>
      <c r="C112" s="34"/>
      <c r="D112" s="23">
        <f t="shared" ref="D112:I112" si="677">AD118</f>
        <v>58</v>
      </c>
      <c r="E112" s="23">
        <f t="shared" si="677"/>
        <v>42</v>
      </c>
      <c r="F112" s="23">
        <f t="shared" si="677"/>
        <v>7</v>
      </c>
      <c r="G112" s="23">
        <f t="shared" si="677"/>
        <v>3</v>
      </c>
      <c r="H112" s="23">
        <f t="shared" si="677"/>
        <v>3</v>
      </c>
      <c r="I112" s="23">
        <f t="shared" si="677"/>
        <v>1</v>
      </c>
      <c r="J112" s="58"/>
      <c r="L112" s="64" t="s">
        <v>111</v>
      </c>
      <c r="M112" s="67"/>
      <c r="N112" s="67"/>
      <c r="O112" s="67"/>
      <c r="P112" s="67"/>
      <c r="Q112" s="68"/>
      <c r="R112" s="68"/>
      <c r="S112" s="62">
        <f t="shared" ref="S112:X112" si="678">AV118</f>
        <v>42</v>
      </c>
      <c r="T112" s="62">
        <f t="shared" si="678"/>
        <v>58</v>
      </c>
      <c r="U112" s="62">
        <f t="shared" si="678"/>
        <v>3</v>
      </c>
      <c r="V112" s="62">
        <f t="shared" si="678"/>
        <v>7</v>
      </c>
      <c r="W112" s="62">
        <f t="shared" si="678"/>
        <v>1</v>
      </c>
      <c r="X112" s="62">
        <f t="shared" si="678"/>
        <v>3</v>
      </c>
      <c r="Y112" s="76" t="s">
        <v>25</v>
      </c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4"/>
    </row>
    <row r="113" spans="1:101" ht="15.5" x14ac:dyDescent="0.35">
      <c r="A113" s="33" t="s">
        <v>109</v>
      </c>
      <c r="B113" s="34"/>
      <c r="C113" s="34"/>
      <c r="D113" s="23">
        <f t="shared" ref="D113:I113" si="679">AJ118</f>
        <v>32</v>
      </c>
      <c r="E113" s="23">
        <f t="shared" si="679"/>
        <v>49</v>
      </c>
      <c r="F113" s="23">
        <f t="shared" si="679"/>
        <v>2</v>
      </c>
      <c r="G113" s="23">
        <f t="shared" si="679"/>
        <v>7</v>
      </c>
      <c r="H113" s="23">
        <f t="shared" si="679"/>
        <v>1</v>
      </c>
      <c r="I113" s="23">
        <f t="shared" si="679"/>
        <v>3</v>
      </c>
      <c r="J113" s="58"/>
      <c r="L113" s="64" t="s">
        <v>130</v>
      </c>
      <c r="M113" s="67"/>
      <c r="N113" s="67"/>
      <c r="O113" s="67"/>
      <c r="P113" s="67"/>
      <c r="Q113" s="68"/>
      <c r="R113" s="68"/>
      <c r="S113" s="62">
        <f t="shared" ref="S113:X113" si="680">AP118</f>
        <v>49</v>
      </c>
      <c r="T113" s="62">
        <f t="shared" si="680"/>
        <v>32</v>
      </c>
      <c r="U113" s="62">
        <f t="shared" si="680"/>
        <v>7</v>
      </c>
      <c r="V113" s="62">
        <f t="shared" si="680"/>
        <v>2</v>
      </c>
      <c r="W113" s="62">
        <f t="shared" si="680"/>
        <v>3</v>
      </c>
      <c r="X113" s="62">
        <f t="shared" si="680"/>
        <v>1</v>
      </c>
      <c r="Y113" s="76" t="s">
        <v>27</v>
      </c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</row>
    <row r="114" spans="1:101" ht="15.5" x14ac:dyDescent="0.35">
      <c r="A114" s="33" t="s">
        <v>75</v>
      </c>
      <c r="B114" s="34"/>
      <c r="C114" s="34"/>
      <c r="D114" s="23">
        <f t="shared" ref="D114:I114" si="681">BZ118</f>
        <v>39</v>
      </c>
      <c r="E114" s="23">
        <f t="shared" si="681"/>
        <v>19</v>
      </c>
      <c r="F114" s="23">
        <f t="shared" si="681"/>
        <v>6</v>
      </c>
      <c r="G114" s="23">
        <f t="shared" si="681"/>
        <v>2</v>
      </c>
      <c r="H114" s="23">
        <f t="shared" si="681"/>
        <v>3</v>
      </c>
      <c r="I114" s="23">
        <f t="shared" si="681"/>
        <v>1</v>
      </c>
      <c r="J114" s="58"/>
      <c r="L114" s="64" t="s">
        <v>76</v>
      </c>
      <c r="M114" s="67"/>
      <c r="N114" s="67"/>
      <c r="O114" s="67"/>
      <c r="P114" s="67"/>
      <c r="Q114" s="68"/>
      <c r="R114" s="68"/>
      <c r="S114" s="62">
        <f t="shared" ref="S114:X114" si="682">CF118</f>
        <v>19</v>
      </c>
      <c r="T114" s="62">
        <f t="shared" si="682"/>
        <v>39</v>
      </c>
      <c r="U114" s="62">
        <f t="shared" si="682"/>
        <v>2</v>
      </c>
      <c r="V114" s="62">
        <f t="shared" si="682"/>
        <v>6</v>
      </c>
      <c r="W114" s="62">
        <f t="shared" si="682"/>
        <v>1</v>
      </c>
      <c r="X114" s="62">
        <f t="shared" si="682"/>
        <v>3</v>
      </c>
      <c r="Y114" s="76" t="s">
        <v>70</v>
      </c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4"/>
      <c r="CA114" s="74"/>
      <c r="CB114" s="74"/>
      <c r="CC114" s="74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4"/>
    </row>
    <row r="115" spans="1:101" ht="15.9" customHeight="1" x14ac:dyDescent="0.3">
      <c r="A115" s="2"/>
      <c r="B115" s="100"/>
      <c r="C115" s="100"/>
      <c r="D115" s="102"/>
      <c r="E115" s="102"/>
      <c r="F115" s="102"/>
      <c r="G115" s="102"/>
      <c r="H115" s="102"/>
      <c r="I115" s="102"/>
      <c r="J115" s="10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95">
        <f>COUNTIF(V$119:V$158,1)</f>
        <v>6</v>
      </c>
      <c r="W115" s="95">
        <f>COUNTIF(W$119:W$158,"R")</f>
        <v>12</v>
      </c>
      <c r="X115" s="95">
        <f>COUNTIF(X$119:X$158,"R")</f>
        <v>0</v>
      </c>
      <c r="Y115" s="95">
        <f>COUNTIF(Y$119:Y$158,1)</f>
        <v>8</v>
      </c>
      <c r="Z115" s="95">
        <f>COUNTIF(Z$119:Z$158,1)</f>
        <v>8</v>
      </c>
      <c r="AA115" s="96"/>
      <c r="AB115" s="96"/>
      <c r="AC115" s="74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L115" s="75"/>
      <c r="BM115" s="75"/>
      <c r="BN115" s="75"/>
      <c r="BO115" s="75"/>
      <c r="BP115" s="75"/>
      <c r="BQ115" s="75"/>
      <c r="BR115" s="75"/>
      <c r="BS115" s="75"/>
      <c r="BT115" s="75"/>
      <c r="BU115" s="75"/>
      <c r="BV115" s="75"/>
      <c r="BW115" s="75"/>
      <c r="BX115" s="75"/>
      <c r="BY115" s="75"/>
      <c r="BZ115" s="75"/>
      <c r="CA115" s="75"/>
      <c r="CB115" s="75"/>
      <c r="CC115" s="75"/>
      <c r="CD115" s="75"/>
      <c r="CE115" s="75"/>
      <c r="CF115" s="75"/>
      <c r="CG115" s="75"/>
      <c r="CH115" s="75"/>
      <c r="CI115" s="75"/>
      <c r="CJ115" s="75"/>
      <c r="CK115" s="75"/>
      <c r="CL115" s="75"/>
      <c r="CM115" s="75"/>
      <c r="CN115" s="75"/>
      <c r="CO115" s="2"/>
      <c r="CP115" s="2"/>
      <c r="CQ115" s="2"/>
      <c r="CR115" s="2"/>
      <c r="CS115" s="2"/>
      <c r="CT115" s="2"/>
      <c r="CU115" s="2"/>
      <c r="CV115" s="2"/>
      <c r="CW115" s="2"/>
    </row>
    <row r="116" spans="1:101" ht="15.9" customHeight="1" x14ac:dyDescent="0.3">
      <c r="A116" s="2"/>
      <c r="B116" s="100"/>
      <c r="C116" s="100"/>
      <c r="D116" s="102"/>
      <c r="E116" s="102"/>
      <c r="F116" s="102"/>
      <c r="G116" s="102"/>
      <c r="H116" s="102"/>
      <c r="I116" s="102"/>
      <c r="J116" s="10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95">
        <f>COUNTIF(V$119:V$158,2)</f>
        <v>6</v>
      </c>
      <c r="W116" s="95">
        <f>COUNTIF(W$119:W$158,"G")</f>
        <v>12</v>
      </c>
      <c r="X116" s="95">
        <f>COUNTIF(X$119:X$158,"G")</f>
        <v>0</v>
      </c>
      <c r="Y116" s="95">
        <f>COUNTIF(Y$119:Y$158,2)</f>
        <v>8</v>
      </c>
      <c r="Z116" s="95">
        <f>COUNTIF(Z$119:Z$158,2)</f>
        <v>8</v>
      </c>
      <c r="AA116" s="96"/>
      <c r="AB116" s="96"/>
      <c r="AC116" s="74"/>
      <c r="AD116" s="75" t="s">
        <v>20</v>
      </c>
      <c r="AE116" s="75"/>
      <c r="AF116" s="75" t="s">
        <v>19</v>
      </c>
      <c r="AG116" s="75"/>
      <c r="AH116" s="75" t="s">
        <v>21</v>
      </c>
      <c r="AI116" s="75"/>
      <c r="AJ116" s="75" t="s">
        <v>20</v>
      </c>
      <c r="AK116" s="75"/>
      <c r="AL116" s="75" t="s">
        <v>19</v>
      </c>
      <c r="AM116" s="75"/>
      <c r="AN116" s="75" t="s">
        <v>21</v>
      </c>
      <c r="AO116" s="75"/>
      <c r="AP116" s="75" t="s">
        <v>20</v>
      </c>
      <c r="AQ116" s="75"/>
      <c r="AR116" s="75" t="s">
        <v>19</v>
      </c>
      <c r="AS116" s="75"/>
      <c r="AT116" s="75" t="s">
        <v>21</v>
      </c>
      <c r="AU116" s="75"/>
      <c r="AV116" s="75" t="s">
        <v>20</v>
      </c>
      <c r="AW116" s="75"/>
      <c r="AX116" s="75" t="s">
        <v>19</v>
      </c>
      <c r="AY116" s="75"/>
      <c r="AZ116" s="75" t="s">
        <v>21</v>
      </c>
      <c r="BA116" s="75"/>
      <c r="BB116" s="75" t="s">
        <v>20</v>
      </c>
      <c r="BC116" s="75"/>
      <c r="BD116" s="75" t="s">
        <v>19</v>
      </c>
      <c r="BE116" s="75"/>
      <c r="BF116" s="75" t="s">
        <v>21</v>
      </c>
      <c r="BG116" s="75"/>
      <c r="BH116" s="75" t="s">
        <v>20</v>
      </c>
      <c r="BI116" s="75"/>
      <c r="BJ116" s="75" t="s">
        <v>19</v>
      </c>
      <c r="BK116" s="75"/>
      <c r="BL116" s="75" t="s">
        <v>21</v>
      </c>
      <c r="BM116" s="75"/>
      <c r="BN116" s="75" t="s">
        <v>20</v>
      </c>
      <c r="BO116" s="75"/>
      <c r="BP116" s="75" t="s">
        <v>19</v>
      </c>
      <c r="BQ116" s="75"/>
      <c r="BR116" s="75" t="s">
        <v>21</v>
      </c>
      <c r="BS116" s="75"/>
      <c r="BT116" s="75" t="s">
        <v>20</v>
      </c>
      <c r="BU116" s="75"/>
      <c r="BV116" s="75" t="s">
        <v>19</v>
      </c>
      <c r="BW116" s="75"/>
      <c r="BX116" s="75" t="s">
        <v>21</v>
      </c>
      <c r="BY116" s="75"/>
      <c r="BZ116" s="75" t="s">
        <v>20</v>
      </c>
      <c r="CA116" s="75"/>
      <c r="CB116" s="75" t="s">
        <v>19</v>
      </c>
      <c r="CC116" s="75"/>
      <c r="CD116" s="75" t="s">
        <v>21</v>
      </c>
      <c r="CE116" s="75"/>
      <c r="CF116" s="75" t="s">
        <v>20</v>
      </c>
      <c r="CG116" s="75"/>
      <c r="CH116" s="75" t="s">
        <v>19</v>
      </c>
      <c r="CI116" s="75"/>
      <c r="CJ116" s="75" t="s">
        <v>21</v>
      </c>
      <c r="CK116" s="75"/>
      <c r="CL116" s="75" t="s">
        <v>20</v>
      </c>
      <c r="CM116" s="75"/>
      <c r="CN116" s="75" t="s">
        <v>19</v>
      </c>
      <c r="CO116" s="2"/>
      <c r="CP116" s="2" t="s">
        <v>21</v>
      </c>
      <c r="CQ116" s="2"/>
      <c r="CR116" s="2" t="s">
        <v>20</v>
      </c>
      <c r="CS116" s="2"/>
      <c r="CT116" s="2" t="s">
        <v>19</v>
      </c>
      <c r="CU116" s="2"/>
      <c r="CV116" s="2" t="s">
        <v>21</v>
      </c>
      <c r="CW116" s="2"/>
    </row>
    <row r="117" spans="1:101" ht="15.9" customHeight="1" x14ac:dyDescent="0.4">
      <c r="B117" s="102"/>
      <c r="C117" s="101"/>
      <c r="D117" s="101"/>
      <c r="E117" s="101" t="str">
        <f>TEXT($A$2+1,"TTTT, TT.MM.JJJJ")&amp;" 17:00 Uhr"</f>
        <v>Samstag, 05.08.2017 17:00 Uhr</v>
      </c>
      <c r="F117" s="101"/>
      <c r="G117" s="101"/>
      <c r="H117" s="101"/>
      <c r="I117" s="101"/>
      <c r="J117" s="101"/>
      <c r="K117" s="12"/>
      <c r="V117" s="95">
        <f>COUNTIF(V$119:V$158,"D")</f>
        <v>6</v>
      </c>
      <c r="W117" s="95">
        <f>COUNTIF(W$119:W$158,"L")</f>
        <v>0</v>
      </c>
      <c r="X117" s="95">
        <f>COUNTIF(X$119:X$158,"L")</f>
        <v>12</v>
      </c>
      <c r="Y117" s="95">
        <f>COUNTIF(Y$119:Y$158,"T")</f>
        <v>8</v>
      </c>
      <c r="Z117" s="95">
        <f>COUNTIF(Z$119:Z$158,"T")</f>
        <v>8</v>
      </c>
      <c r="AA117" s="96"/>
      <c r="AB117" s="96"/>
      <c r="AC117" s="74"/>
      <c r="AD117" s="75" t="s">
        <v>56</v>
      </c>
      <c r="AE117" s="75"/>
      <c r="AF117" s="75" t="s">
        <v>56</v>
      </c>
      <c r="AG117" s="75"/>
      <c r="AH117" s="75" t="s">
        <v>56</v>
      </c>
      <c r="AI117" s="75"/>
      <c r="AJ117" s="75" t="s">
        <v>66</v>
      </c>
      <c r="AK117" s="75"/>
      <c r="AL117" s="75" t="s">
        <v>66</v>
      </c>
      <c r="AM117" s="75"/>
      <c r="AN117" s="75" t="s">
        <v>66</v>
      </c>
      <c r="AO117" s="75"/>
      <c r="AP117" s="75" t="s">
        <v>67</v>
      </c>
      <c r="AQ117" s="75"/>
      <c r="AR117" s="75" t="s">
        <v>67</v>
      </c>
      <c r="AS117" s="75"/>
      <c r="AT117" s="75" t="s">
        <v>67</v>
      </c>
      <c r="AU117" s="75"/>
      <c r="AV117" s="75" t="s">
        <v>57</v>
      </c>
      <c r="AW117" s="75"/>
      <c r="AX117" s="75" t="s">
        <v>57</v>
      </c>
      <c r="AY117" s="75"/>
      <c r="AZ117" s="75" t="s">
        <v>57</v>
      </c>
      <c r="BA117" s="75"/>
      <c r="BB117" s="75" t="s">
        <v>62</v>
      </c>
      <c r="BC117" s="75"/>
      <c r="BD117" s="75" t="s">
        <v>62</v>
      </c>
      <c r="BE117" s="75"/>
      <c r="BF117" s="75" t="s">
        <v>62</v>
      </c>
      <c r="BG117" s="75"/>
      <c r="BH117" s="75" t="s">
        <v>64</v>
      </c>
      <c r="BI117" s="75"/>
      <c r="BJ117" s="75" t="s">
        <v>64</v>
      </c>
      <c r="BK117" s="75"/>
      <c r="BL117" s="75" t="s">
        <v>64</v>
      </c>
      <c r="BM117" s="75"/>
      <c r="BN117" s="75" t="s">
        <v>63</v>
      </c>
      <c r="BO117" s="75"/>
      <c r="BP117" s="75" t="s">
        <v>63</v>
      </c>
      <c r="BQ117" s="75"/>
      <c r="BR117" s="75" t="s">
        <v>63</v>
      </c>
      <c r="BS117" s="75"/>
      <c r="BT117" s="75" t="s">
        <v>65</v>
      </c>
      <c r="BU117" s="75"/>
      <c r="BV117" s="75" t="s">
        <v>65</v>
      </c>
      <c r="BW117" s="75"/>
      <c r="BX117" s="75" t="s">
        <v>65</v>
      </c>
      <c r="BY117" s="75"/>
      <c r="BZ117" s="75" t="s">
        <v>58</v>
      </c>
      <c r="CA117" s="75"/>
      <c r="CB117" s="75" t="s">
        <v>58</v>
      </c>
      <c r="CC117" s="75"/>
      <c r="CD117" s="75" t="s">
        <v>58</v>
      </c>
      <c r="CE117" s="75"/>
      <c r="CF117" s="75" t="s">
        <v>59</v>
      </c>
      <c r="CG117" s="75"/>
      <c r="CH117" s="75" t="s">
        <v>59</v>
      </c>
      <c r="CI117" s="75"/>
      <c r="CJ117" s="75" t="s">
        <v>59</v>
      </c>
      <c r="CK117" s="75"/>
      <c r="CL117" s="75" t="s">
        <v>60</v>
      </c>
      <c r="CM117" s="75"/>
      <c r="CN117" s="75" t="s">
        <v>60</v>
      </c>
      <c r="CO117" s="2"/>
      <c r="CP117" s="2" t="s">
        <v>60</v>
      </c>
      <c r="CQ117" s="2"/>
      <c r="CR117" s="2" t="s">
        <v>61</v>
      </c>
      <c r="CS117" s="2"/>
      <c r="CT117" s="2" t="s">
        <v>61</v>
      </c>
      <c r="CU117" s="2"/>
      <c r="CV117" s="2" t="s">
        <v>61</v>
      </c>
      <c r="CW117" s="2"/>
    </row>
    <row r="118" spans="1:101" ht="15.9" customHeight="1" x14ac:dyDescent="0.4">
      <c r="A118" s="2"/>
      <c r="B118" s="100"/>
      <c r="C118" s="100"/>
      <c r="D118" s="102"/>
      <c r="E118" s="102"/>
      <c r="F118" s="102"/>
      <c r="G118" s="102"/>
      <c r="H118" s="102"/>
      <c r="I118" s="102"/>
      <c r="J118" s="102"/>
      <c r="L118" s="8" t="s">
        <v>22</v>
      </c>
      <c r="M118" s="7"/>
      <c r="N118" s="8" t="s">
        <v>23</v>
      </c>
      <c r="O118" s="7"/>
      <c r="P118" s="8" t="s">
        <v>24</v>
      </c>
      <c r="Q118" s="7"/>
      <c r="R118" s="8" t="s">
        <v>19</v>
      </c>
      <c r="S118" s="8"/>
      <c r="T118" s="8" t="s">
        <v>21</v>
      </c>
      <c r="U118" s="8"/>
      <c r="V118" s="95">
        <f>COUNTIF(V$119:V$158,"M")</f>
        <v>6</v>
      </c>
      <c r="W118" s="95">
        <f>COUNTIF(W$119:W$158,"B")</f>
        <v>0</v>
      </c>
      <c r="X118" s="95">
        <f>COUNTIF(X$119:X$158,"B")</f>
        <v>12</v>
      </c>
      <c r="Y118" s="95"/>
      <c r="Z118" s="95"/>
      <c r="AA118" s="96"/>
      <c r="AB118" s="96"/>
      <c r="AC118" s="74"/>
      <c r="AD118" s="75">
        <f>SUM(AD119:AD158)</f>
        <v>58</v>
      </c>
      <c r="AE118" s="75">
        <f t="shared" ref="AE118:CP118" si="683">SUM(AE119:AE158)</f>
        <v>42</v>
      </c>
      <c r="AF118" s="75">
        <f t="shared" si="683"/>
        <v>7</v>
      </c>
      <c r="AG118" s="75">
        <f t="shared" si="683"/>
        <v>3</v>
      </c>
      <c r="AH118" s="75">
        <f t="shared" si="683"/>
        <v>3</v>
      </c>
      <c r="AI118" s="75">
        <f t="shared" si="683"/>
        <v>1</v>
      </c>
      <c r="AJ118" s="75">
        <f t="shared" si="683"/>
        <v>32</v>
      </c>
      <c r="AK118" s="75">
        <f t="shared" si="683"/>
        <v>49</v>
      </c>
      <c r="AL118" s="75">
        <f t="shared" si="683"/>
        <v>2</v>
      </c>
      <c r="AM118" s="75">
        <f t="shared" si="683"/>
        <v>7</v>
      </c>
      <c r="AN118" s="75">
        <f t="shared" si="683"/>
        <v>1</v>
      </c>
      <c r="AO118" s="75">
        <f t="shared" si="683"/>
        <v>3</v>
      </c>
      <c r="AP118" s="75">
        <f t="shared" si="683"/>
        <v>49</v>
      </c>
      <c r="AQ118" s="75">
        <f t="shared" si="683"/>
        <v>32</v>
      </c>
      <c r="AR118" s="75">
        <f t="shared" si="683"/>
        <v>7</v>
      </c>
      <c r="AS118" s="75">
        <f t="shared" si="683"/>
        <v>2</v>
      </c>
      <c r="AT118" s="75">
        <f t="shared" si="683"/>
        <v>3</v>
      </c>
      <c r="AU118" s="75">
        <f t="shared" si="683"/>
        <v>1</v>
      </c>
      <c r="AV118" s="75">
        <f t="shared" si="683"/>
        <v>42</v>
      </c>
      <c r="AW118" s="75">
        <f t="shared" si="683"/>
        <v>58</v>
      </c>
      <c r="AX118" s="75">
        <f t="shared" si="683"/>
        <v>3</v>
      </c>
      <c r="AY118" s="75">
        <f t="shared" si="683"/>
        <v>7</v>
      </c>
      <c r="AZ118" s="75">
        <f t="shared" si="683"/>
        <v>1</v>
      </c>
      <c r="BA118" s="75">
        <f t="shared" si="683"/>
        <v>3</v>
      </c>
      <c r="BB118" s="75">
        <f t="shared" si="683"/>
        <v>43</v>
      </c>
      <c r="BC118" s="75">
        <f t="shared" si="683"/>
        <v>34</v>
      </c>
      <c r="BD118" s="75">
        <f t="shared" si="683"/>
        <v>6</v>
      </c>
      <c r="BE118" s="75">
        <f t="shared" si="683"/>
        <v>2</v>
      </c>
      <c r="BF118" s="75">
        <f t="shared" si="683"/>
        <v>3</v>
      </c>
      <c r="BG118" s="75">
        <f t="shared" si="683"/>
        <v>1</v>
      </c>
      <c r="BH118" s="75">
        <f t="shared" si="683"/>
        <v>35</v>
      </c>
      <c r="BI118" s="75">
        <f t="shared" si="683"/>
        <v>41</v>
      </c>
      <c r="BJ118" s="75">
        <f t="shared" si="683"/>
        <v>2</v>
      </c>
      <c r="BK118" s="75">
        <f t="shared" si="683"/>
        <v>6</v>
      </c>
      <c r="BL118" s="75">
        <f t="shared" si="683"/>
        <v>1</v>
      </c>
      <c r="BM118" s="75">
        <f t="shared" si="683"/>
        <v>3</v>
      </c>
      <c r="BN118" s="75">
        <f t="shared" si="683"/>
        <v>41</v>
      </c>
      <c r="BO118" s="75">
        <f t="shared" si="683"/>
        <v>35</v>
      </c>
      <c r="BP118" s="75">
        <f t="shared" si="683"/>
        <v>6</v>
      </c>
      <c r="BQ118" s="75">
        <f t="shared" si="683"/>
        <v>2</v>
      </c>
      <c r="BR118" s="75">
        <f t="shared" si="683"/>
        <v>3</v>
      </c>
      <c r="BS118" s="75">
        <f t="shared" si="683"/>
        <v>1</v>
      </c>
      <c r="BT118" s="75">
        <f t="shared" si="683"/>
        <v>34</v>
      </c>
      <c r="BU118" s="75">
        <f t="shared" si="683"/>
        <v>43</v>
      </c>
      <c r="BV118" s="75">
        <f t="shared" si="683"/>
        <v>2</v>
      </c>
      <c r="BW118" s="75">
        <f t="shared" si="683"/>
        <v>6</v>
      </c>
      <c r="BX118" s="75">
        <f t="shared" si="683"/>
        <v>1</v>
      </c>
      <c r="BY118" s="75">
        <f t="shared" si="683"/>
        <v>3</v>
      </c>
      <c r="BZ118" s="75">
        <f t="shared" si="683"/>
        <v>39</v>
      </c>
      <c r="CA118" s="75">
        <f t="shared" si="683"/>
        <v>19</v>
      </c>
      <c r="CB118" s="75">
        <f t="shared" si="683"/>
        <v>6</v>
      </c>
      <c r="CC118" s="75">
        <f t="shared" si="683"/>
        <v>2</v>
      </c>
      <c r="CD118" s="75">
        <f t="shared" si="683"/>
        <v>3</v>
      </c>
      <c r="CE118" s="75">
        <f t="shared" si="683"/>
        <v>1</v>
      </c>
      <c r="CF118" s="75">
        <f t="shared" si="683"/>
        <v>19</v>
      </c>
      <c r="CG118" s="75">
        <f t="shared" si="683"/>
        <v>39</v>
      </c>
      <c r="CH118" s="75">
        <f t="shared" si="683"/>
        <v>2</v>
      </c>
      <c r="CI118" s="75">
        <f t="shared" si="683"/>
        <v>6</v>
      </c>
      <c r="CJ118" s="75">
        <f t="shared" si="683"/>
        <v>1</v>
      </c>
      <c r="CK118" s="75">
        <f t="shared" si="683"/>
        <v>3</v>
      </c>
      <c r="CL118" s="75">
        <f t="shared" si="683"/>
        <v>65</v>
      </c>
      <c r="CM118" s="75">
        <f t="shared" si="683"/>
        <v>55</v>
      </c>
      <c r="CN118" s="75">
        <f t="shared" si="683"/>
        <v>7</v>
      </c>
      <c r="CO118" s="2">
        <f t="shared" si="683"/>
        <v>4</v>
      </c>
      <c r="CP118" s="2">
        <f t="shared" si="683"/>
        <v>3</v>
      </c>
      <c r="CQ118" s="2">
        <f t="shared" ref="CQ118:CW118" si="684">SUM(CQ119:CQ158)</f>
        <v>1</v>
      </c>
      <c r="CR118" s="2">
        <f t="shared" si="684"/>
        <v>55</v>
      </c>
      <c r="CS118" s="2">
        <f t="shared" si="684"/>
        <v>65</v>
      </c>
      <c r="CT118" s="2">
        <f t="shared" si="684"/>
        <v>4</v>
      </c>
      <c r="CU118" s="2">
        <f t="shared" si="684"/>
        <v>7</v>
      </c>
      <c r="CV118" s="2">
        <f t="shared" si="684"/>
        <v>1</v>
      </c>
      <c r="CW118" s="2">
        <f t="shared" si="684"/>
        <v>3</v>
      </c>
    </row>
    <row r="119" spans="1:101" ht="18" customHeight="1" x14ac:dyDescent="0.25">
      <c r="A119" s="123" t="s">
        <v>0</v>
      </c>
      <c r="B119" s="123" t="s">
        <v>77</v>
      </c>
      <c r="C119" s="129" t="str">
        <f t="shared" ref="C119:C124" si="685">VLOOKUP(V119,$AK$2:$AL$5,2,)</f>
        <v>D-Doppel</v>
      </c>
      <c r="D119" s="130" t="s">
        <v>6</v>
      </c>
      <c r="E119" s="131" t="s">
        <v>114</v>
      </c>
      <c r="F119" s="132"/>
      <c r="G119" s="132" t="str">
        <f t="shared" ref="G119:G124" si="686">VLOOKUP(V119,$AK$2:$AL$5,2,)</f>
        <v>D-Doppel</v>
      </c>
      <c r="H119" s="132"/>
      <c r="I119" s="132"/>
      <c r="J119" s="133"/>
      <c r="K119" s="120"/>
      <c r="L119" s="114">
        <v>7</v>
      </c>
      <c r="M119" s="114">
        <v>6</v>
      </c>
      <c r="N119" s="114">
        <v>6</v>
      </c>
      <c r="O119" s="114">
        <v>2</v>
      </c>
      <c r="P119" s="114"/>
      <c r="Q119" s="114"/>
      <c r="R119" s="115">
        <f t="shared" ref="R119:R124" si="687">IF(L119&gt;M119,1,0)+IF(N119&gt;O119,1,0)+IF(P119&gt;Q119,1,0)</f>
        <v>2</v>
      </c>
      <c r="S119" s="115">
        <f t="shared" ref="S119:S124" si="688">IF(L119&lt;M119,1,0)+IF(N119&lt;O119,1,0)+IF(P119&lt;Q119,1,0)</f>
        <v>0</v>
      </c>
      <c r="T119" s="115">
        <f t="shared" ref="T119:T124" si="689">IF(R119&gt;S119,1,0)</f>
        <v>1</v>
      </c>
      <c r="U119" s="115">
        <f t="shared" ref="U119:U124" si="690">IF(R119&lt;S119,1,0)</f>
        <v>0</v>
      </c>
      <c r="V119" s="97" t="s">
        <v>82</v>
      </c>
      <c r="W119" s="97" t="s">
        <v>90</v>
      </c>
      <c r="X119" s="95" t="s">
        <v>88</v>
      </c>
      <c r="Y119" s="95">
        <v>1</v>
      </c>
      <c r="Z119" s="95">
        <v>2</v>
      </c>
      <c r="AA119" s="96" t="str">
        <f t="shared" ref="AA119:AB124" si="691">IF(Y119=1,"ZR"&amp;W119&amp;Y119,IF(Y119=2,"ZR"&amp;W119&amp;Y119,Y119&amp;"R"&amp;W119))</f>
        <v>ZRR1</v>
      </c>
      <c r="AB119" s="96" t="str">
        <f t="shared" si="691"/>
        <v>ZRL2</v>
      </c>
      <c r="AC119" s="74"/>
      <c r="AD119" s="74">
        <f t="shared" ref="AD119:AD124" si="692">IF($AA119="ZRG1",$L119+$N119+$P119,0)+IF($AB119="ZRG1",$M119+$O119+$Q119,0)</f>
        <v>0</v>
      </c>
      <c r="AE119" s="74">
        <f t="shared" ref="AE119:AE124" si="693">IF($AA119="ZRG1",$M119+$O119+$Q119,0)+IF($AB119="ZRG1",$L119+$N119+$P119,0)</f>
        <v>0</v>
      </c>
      <c r="AF119" s="74">
        <f t="shared" ref="AF119:AF124" si="694">IF($AA119="ZRG1",$R119,0)+IF($AB119="ZRG1",$S119,0)</f>
        <v>0</v>
      </c>
      <c r="AG119" s="74">
        <f t="shared" ref="AG119:AG124" si="695">IF($AA119="ZRG1",$S119,0)+IF($AB119="ZRG1",$R119,0)</f>
        <v>0</v>
      </c>
      <c r="AH119" s="74">
        <f t="shared" ref="AH119:AH124" si="696">IF($AA119="ZRG1",$T119,0)+IF($AB119="ZRG1",$U119,0)</f>
        <v>0</v>
      </c>
      <c r="AI119" s="74">
        <f t="shared" ref="AI119:AI124" si="697">IF($AA119="ZRG1",$U119,0)+IF($AB119="ZRG1",$T119,0)</f>
        <v>0</v>
      </c>
      <c r="AJ119" s="74">
        <f t="shared" ref="AJ119:AJ124" si="698">IF($AA119="ZRG2",$L119+$N119+$P119,0)+IF($AB119="ZRG2",$M119+$O119+$Q119,0)</f>
        <v>0</v>
      </c>
      <c r="AK119" s="74">
        <f t="shared" ref="AK119:AK124" si="699">IF($AA119="ZRG2",$M119+$O119+$Q119,0)+IF($AB119="ZRG2",$L119+$N119+$P119,0)</f>
        <v>0</v>
      </c>
      <c r="AL119" s="74">
        <f t="shared" ref="AL119:AL124" si="700">IF($AA119="ZRG2",$R119,0)+IF($AB119="ZRG2",$S119,0)</f>
        <v>0</v>
      </c>
      <c r="AM119" s="74">
        <f t="shared" ref="AM119:AM124" si="701">IF($AA119="ZRG2",$S119,0)+IF($AB119="ZRG2",$R119,0)</f>
        <v>0</v>
      </c>
      <c r="AN119" s="74">
        <f t="shared" ref="AN119:AN124" si="702">IF($AA119="ZRG2",$T119,0)+IF($AB119="ZRG2",$U119,0)</f>
        <v>0</v>
      </c>
      <c r="AO119" s="74">
        <f t="shared" ref="AO119:AO124" si="703">IF($AA119="ZRG2",$U119,0)+IF($AB119="ZRG2",$T119,0)</f>
        <v>0</v>
      </c>
      <c r="AP119" s="74">
        <f t="shared" ref="AP119:AP124" si="704">IF($AA119="ZRB1",$L119+$N119+$P119,0)+IF($AB119="ZRB1",$M119+$O119+$Q119,0)</f>
        <v>0</v>
      </c>
      <c r="AQ119" s="74">
        <f t="shared" ref="AQ119:AQ124" si="705">IF($AA119="ZRB1",$M119+$O119+$Q119,0)+IF($AB119="ZRB1",$L119+$N119+$P119,0)</f>
        <v>0</v>
      </c>
      <c r="AR119" s="74">
        <f t="shared" ref="AR119:AR124" si="706">IF($AA119="ZRB1",$R119,0)+IF($AB119="ZRB1",$S119,0)</f>
        <v>0</v>
      </c>
      <c r="AS119" s="74">
        <f t="shared" ref="AS119:AS124" si="707">IF($AA119="ZRB1",$S119,0)+IF($AB119="ZRB1",$R119,0)</f>
        <v>0</v>
      </c>
      <c r="AT119" s="74">
        <f t="shared" ref="AT119:AT124" si="708">IF($AA119="ZRB1",$T119,0)+IF($AB119="ZRB1",$U119,0)</f>
        <v>0</v>
      </c>
      <c r="AU119" s="74">
        <f t="shared" ref="AU119:AU124" si="709">IF($AA119="ZRB1",$U119,0)+IF($AB119="ZRB1",$T119,0)</f>
        <v>0</v>
      </c>
      <c r="AV119" s="74">
        <f t="shared" ref="AV119:AV124" si="710">IF($AA119="ZRB2",$L119+$N119+$P119,0)+IF($AB119="ZRB2",$M119+$O119+$Q119,0)</f>
        <v>0</v>
      </c>
      <c r="AW119" s="74">
        <f t="shared" ref="AW119:AW124" si="711">IF($AA119="ZRB2",$M119+$O119+$Q119,0)+IF($AB119="ZRB2",$L119+$N119+$P119,0)</f>
        <v>0</v>
      </c>
      <c r="AX119" s="74">
        <f t="shared" ref="AX119:AX124" si="712">IF($AA119="ZRB2",$R119,0)+IF($AB119="ZRB2",$S119,0)</f>
        <v>0</v>
      </c>
      <c r="AY119" s="74">
        <f t="shared" ref="AY119:AY124" si="713">IF($AA119="ZRB2",$S119,0)+IF($AB119="ZRB2",$R119,0)</f>
        <v>0</v>
      </c>
      <c r="AZ119" s="74">
        <f t="shared" ref="AZ119:AZ124" si="714">IF($AA119="ZRB2",$T119,0)+IF($AB119="ZRB2",$U119,0)</f>
        <v>0</v>
      </c>
      <c r="BA119" s="74">
        <f t="shared" ref="BA119:BA124" si="715">IF($AA119="ZRB2",$U119,0)+IF($AB119="ZRB2",$T119,0)</f>
        <v>0</v>
      </c>
      <c r="BB119" s="74">
        <f t="shared" ref="BB119:BB124" si="716">IF($AA119="ZRR1",$L119+$N119+$P119,0)+IF($AB119="ZRR1",$M119+$O119+$Q119,0)</f>
        <v>13</v>
      </c>
      <c r="BC119" s="74">
        <f t="shared" ref="BC119:BC124" si="717">IF($AA119="ZRR1",$M119+$O119+$Q119,0)+IF($AB119="ZRR1",$L119+$N119+$P119,0)</f>
        <v>8</v>
      </c>
      <c r="BD119" s="74">
        <f t="shared" ref="BD119:BD124" si="718">IF($AA119="ZRR1",$R119,0)+IF($AB119="ZRR1",$S119,0)</f>
        <v>2</v>
      </c>
      <c r="BE119" s="74">
        <f t="shared" ref="BE119:BE124" si="719">IF($AA119="ZRR1",$S119,0)+IF($AB119="ZRR1",$R119,0)</f>
        <v>0</v>
      </c>
      <c r="BF119" s="74">
        <f t="shared" ref="BF119:BF124" si="720">IF($AA119="ZRR1",$T119,0)+IF($AB119="ZRR1",$U119,0)</f>
        <v>1</v>
      </c>
      <c r="BG119" s="74">
        <f t="shared" ref="BG119:BG124" si="721">IF($AA119="ZRR1",$U119,0)+IF($AB119="ZRR1",$T119,0)</f>
        <v>0</v>
      </c>
      <c r="BH119" s="74">
        <f t="shared" ref="BH119:BH124" si="722">IF($AA119="ZRR2",$L119+$N119+$P119,0)+IF($AB119="ZRR2",$M119+$O119+$Q119,0)</f>
        <v>0</v>
      </c>
      <c r="BI119" s="74">
        <f t="shared" ref="BI119:BI124" si="723">IF($AA119="ZRR2",$M119+$O119+$Q119,0)+IF($AB119="ZRR2",$L119+$N119+$P119,0)</f>
        <v>0</v>
      </c>
      <c r="BJ119" s="74">
        <f t="shared" ref="BJ119:BJ124" si="724">IF($AA119="ZRR2",$R119,0)+IF($AB119="ZRR2",$S119,0)</f>
        <v>0</v>
      </c>
      <c r="BK119" s="74">
        <f t="shared" ref="BK119:BK124" si="725">IF($AA119="ZRR2",$S119,0)+IF($AB119="ZRR2",$R119,0)</f>
        <v>0</v>
      </c>
      <c r="BL119" s="74">
        <f t="shared" ref="BL119:BL124" si="726">IF($AA119="ZRR2",$T119,0)+IF($AB119="ZRR2",$U119,0)</f>
        <v>0</v>
      </c>
      <c r="BM119" s="74">
        <f t="shared" ref="BM119:BM124" si="727">IF($AA119="ZRR2",$U119,0)+IF($AB119="ZRR2",$T119,0)</f>
        <v>0</v>
      </c>
      <c r="BN119" s="74">
        <f t="shared" ref="BN119:BN124" si="728">IF($AA119="ZRL1",$L119+$N119+$P119,0)+IF($AB119="ZRL1",$M119+$O119+$Q119,0)</f>
        <v>0</v>
      </c>
      <c r="BO119" s="74">
        <f t="shared" ref="BO119:BO124" si="729">IF($AA119="ZRL1",$M119+$O119+$Q119,0)+IF($AB119="ZRL1",$L119+$N119+$P119,0)</f>
        <v>0</v>
      </c>
      <c r="BP119" s="74">
        <f t="shared" ref="BP119:BP124" si="730">IF($AA119="ZRL1",$R119,0)+IF($AB119="ZRL1",$S119,0)</f>
        <v>0</v>
      </c>
      <c r="BQ119" s="74">
        <f t="shared" ref="BQ119:BQ124" si="731">IF($AA119="ZRL1",$S119,0)+IF($AB119="ZRL1",$R119,0)</f>
        <v>0</v>
      </c>
      <c r="BR119" s="74">
        <f t="shared" ref="BR119:BR124" si="732">IF($AA119="ZRL1",$T119,0)+IF($AB119="ZRL1",$U119,0)</f>
        <v>0</v>
      </c>
      <c r="BS119" s="74">
        <f t="shared" ref="BS119:BS124" si="733">IF($AA119="ZRL1",$U119,0)+IF($AB119="ZRL1",$T119,0)</f>
        <v>0</v>
      </c>
      <c r="BT119" s="74">
        <f t="shared" ref="BT119:BT124" si="734">IF($AA119="ZRL2",$L119+$N119+$P119,0)+IF($AB119="ZRL2",$M119+$O119+$Q119,0)</f>
        <v>8</v>
      </c>
      <c r="BU119" s="74">
        <f t="shared" ref="BU119:BU124" si="735">IF($AA119="ZRL2",$M119+$O119+$Q119,0)+IF($AB119="ZRL2",$L119+$N119+$P119,0)</f>
        <v>13</v>
      </c>
      <c r="BV119" s="74">
        <f t="shared" ref="BV119:BV124" si="736">IF($AA119="ZRL2",$R119,0)+IF($AB119="ZRL2",$S119,0)</f>
        <v>0</v>
      </c>
      <c r="BW119" s="74">
        <f t="shared" ref="BW119:BW124" si="737">IF($AA119="ZRL2",$S119,0)+IF($AB119="ZRL2",$R119,0)</f>
        <v>2</v>
      </c>
      <c r="BX119" s="74">
        <f t="shared" ref="BX119:BX124" si="738">IF($AA119="ZRL2",$T119,0)+IF($AB119="ZRL2",$U119,0)</f>
        <v>0</v>
      </c>
      <c r="BY119" s="74">
        <f t="shared" ref="BY119:BY124" si="739">IF($AA119="ZRL2",$U119,0)+IF($AB119="ZRL2",$T119,0)</f>
        <v>1</v>
      </c>
      <c r="BZ119" s="74">
        <f t="shared" ref="BZ119:BZ124" si="740">IF($AA119="TRG",$L119+$N119+$P119,0)+IF($AB119="TRG",$M119+$O119+$Q119,0)</f>
        <v>0</v>
      </c>
      <c r="CA119" s="74">
        <f t="shared" ref="CA119:CA124" si="741">IF($AA119="TRG",$M119+$O119+$Q119,0)+IF($AB119="TRG",$L119+$N119+$P119,0)</f>
        <v>0</v>
      </c>
      <c r="CB119" s="74">
        <f t="shared" ref="CB119:CB124" si="742">IF($AA119="TRG",$R119,0)+IF($AB119="TRG",$S119,0)</f>
        <v>0</v>
      </c>
      <c r="CC119" s="74">
        <f t="shared" ref="CC119:CC124" si="743">IF($AA119="TRG",$S119,0)+IF($AB119="TRG",$R119,0)</f>
        <v>0</v>
      </c>
      <c r="CD119" s="74">
        <f t="shared" ref="CD119:CD124" si="744">IF($AA119="TRG",$T119,0)+IF($AB119="TRG",$U119,0)</f>
        <v>0</v>
      </c>
      <c r="CE119" s="74">
        <f t="shared" ref="CE119:CE124" si="745">IF($AA119="TRG",$U119,0)+IF($AB119="TRG",$T119,0)</f>
        <v>0</v>
      </c>
      <c r="CF119" s="74">
        <f t="shared" ref="CF119:CF124" si="746">IF($AA119="TRB",$L119+$N119+$P119,0)+IF($AB119="TRB",$M119+$O119+$Q119,0)</f>
        <v>0</v>
      </c>
      <c r="CG119" s="74">
        <f t="shared" ref="CG119:CG124" si="747">IF($AA119="TRB",$M119+$O119+$Q119,0)+IF($AB119="TRB",$L119+$N119+$P119,0)</f>
        <v>0</v>
      </c>
      <c r="CH119" s="74">
        <f t="shared" ref="CH119:CH124" si="748">IF($AA119="TRB",$R119,0)+IF($AB119="TRB",$S119,0)</f>
        <v>0</v>
      </c>
      <c r="CI119" s="74">
        <f t="shared" ref="CI119:CI124" si="749">IF($AA119="TRB",$S119,0)+IF($AB119="TRB",$R119,0)</f>
        <v>0</v>
      </c>
      <c r="CJ119" s="74">
        <f t="shared" ref="CJ119:CJ124" si="750">IF($AA119="TRB",$T119,0)+IF($AB119="TRB",$U119,0)</f>
        <v>0</v>
      </c>
      <c r="CK119" s="74">
        <f t="shared" ref="CK119:CK124" si="751">IF($AA119="TRB",$U119,0)+IF($AB119="TRB",$T119,0)</f>
        <v>0</v>
      </c>
      <c r="CL119" s="74">
        <f t="shared" ref="CL119:CL124" si="752">IF($AA119="TRR",$L119+$N119+$P119,0)+IF($AB119="TRR",$M119+$O119+$Q119,0)</f>
        <v>0</v>
      </c>
      <c r="CM119" s="74">
        <f t="shared" ref="CM119:CM124" si="753">IF($AA119="TRR",$M119+$O119+$Q119,0)+IF($AB119="TRR",$L119+$N119+$P119,0)</f>
        <v>0</v>
      </c>
      <c r="CN119" s="74">
        <f t="shared" ref="CN119:CN124" si="754">IF($AA119="TRR",$R119,0)+IF($AB119="TRR",$S119,0)</f>
        <v>0</v>
      </c>
      <c r="CO119">
        <f t="shared" ref="CO119:CO124" si="755">IF($AA119="TRR",$S119,0)+IF($AB119="TRR",$R119,0)</f>
        <v>0</v>
      </c>
      <c r="CP119">
        <f t="shared" ref="CP119:CP124" si="756">IF($AA119="TRR",$T119,0)+IF($AB119="TRR",$U119,0)</f>
        <v>0</v>
      </c>
      <c r="CQ119">
        <f t="shared" ref="CQ119:CQ124" si="757">IF($AA119="TRR",$U119,0)+IF($AB119="TRR",$T119,0)</f>
        <v>0</v>
      </c>
      <c r="CR119">
        <f t="shared" ref="CR119:CR124" si="758">IF($AA119="TRL",$L119+$N119+$P119,0)+IF($AB119="TRL",$M119+$O119+$Q119,0)</f>
        <v>0</v>
      </c>
      <c r="CS119">
        <f t="shared" ref="CS119:CS124" si="759">IF($AA119="TRL",$M119+$O119+$Q119,0)+IF($AB119="TRL",$L119+$N119+$P119,0)</f>
        <v>0</v>
      </c>
      <c r="CT119">
        <f t="shared" ref="CT119:CT124" si="760">IF($AA119="TRL",$R119,0)+IF($AB119="TRL",$S119,0)</f>
        <v>0</v>
      </c>
      <c r="CU119">
        <f t="shared" ref="CU119:CU124" si="761">IF($AA119="TRL",$S119,0)+IF($AB119="TRL",$R119,0)</f>
        <v>0</v>
      </c>
      <c r="CV119">
        <f t="shared" ref="CV119:CV124" si="762">IF($AA119="TRL",$T119,0)+IF($AB119="TRL",$U119,0)</f>
        <v>0</v>
      </c>
      <c r="CW119">
        <f t="shared" ref="CW119:CW124" si="763">IF($AA119="TRL",$U119,0)+IF($AB119="TRL",$T119,0)</f>
        <v>0</v>
      </c>
    </row>
    <row r="120" spans="1:101" ht="18" customHeight="1" x14ac:dyDescent="0.25">
      <c r="A120" s="123" t="s">
        <v>1</v>
      </c>
      <c r="B120" s="123" t="s">
        <v>77</v>
      </c>
      <c r="C120" s="129" t="str">
        <f t="shared" si="685"/>
        <v>Mixed</v>
      </c>
      <c r="D120" s="134" t="s">
        <v>6</v>
      </c>
      <c r="E120" s="131" t="s">
        <v>114</v>
      </c>
      <c r="F120" s="132"/>
      <c r="G120" s="132" t="str">
        <f t="shared" si="686"/>
        <v>Mixed</v>
      </c>
      <c r="H120" s="132"/>
      <c r="I120" s="132"/>
      <c r="J120" s="133"/>
      <c r="K120" s="120"/>
      <c r="L120" s="114">
        <v>7</v>
      </c>
      <c r="M120" s="114">
        <v>6</v>
      </c>
      <c r="N120" s="114">
        <v>6</v>
      </c>
      <c r="O120" s="114">
        <v>1</v>
      </c>
      <c r="P120" s="114"/>
      <c r="Q120" s="114"/>
      <c r="R120" s="115">
        <f t="shared" si="687"/>
        <v>2</v>
      </c>
      <c r="S120" s="115">
        <f t="shared" si="688"/>
        <v>0</v>
      </c>
      <c r="T120" s="115">
        <f t="shared" si="689"/>
        <v>1</v>
      </c>
      <c r="U120" s="115">
        <f t="shared" si="690"/>
        <v>0</v>
      </c>
      <c r="V120" s="97" t="s">
        <v>83</v>
      </c>
      <c r="W120" s="97" t="s">
        <v>90</v>
      </c>
      <c r="X120" s="95" t="s">
        <v>88</v>
      </c>
      <c r="Y120" s="95">
        <v>1</v>
      </c>
      <c r="Z120" s="95">
        <v>2</v>
      </c>
      <c r="AA120" s="96" t="str">
        <f t="shared" si="691"/>
        <v>ZRR1</v>
      </c>
      <c r="AB120" s="96" t="str">
        <f t="shared" si="691"/>
        <v>ZRL2</v>
      </c>
      <c r="AC120" s="74"/>
      <c r="AD120" s="74">
        <f t="shared" si="692"/>
        <v>0</v>
      </c>
      <c r="AE120" s="74">
        <f t="shared" si="693"/>
        <v>0</v>
      </c>
      <c r="AF120" s="74">
        <f t="shared" si="694"/>
        <v>0</v>
      </c>
      <c r="AG120" s="74">
        <f t="shared" si="695"/>
        <v>0</v>
      </c>
      <c r="AH120" s="74">
        <f t="shared" si="696"/>
        <v>0</v>
      </c>
      <c r="AI120" s="74">
        <f t="shared" si="697"/>
        <v>0</v>
      </c>
      <c r="AJ120" s="74">
        <f t="shared" si="698"/>
        <v>0</v>
      </c>
      <c r="AK120" s="74">
        <f t="shared" si="699"/>
        <v>0</v>
      </c>
      <c r="AL120" s="74">
        <f t="shared" si="700"/>
        <v>0</v>
      </c>
      <c r="AM120" s="74">
        <f t="shared" si="701"/>
        <v>0</v>
      </c>
      <c r="AN120" s="74">
        <f t="shared" si="702"/>
        <v>0</v>
      </c>
      <c r="AO120" s="74">
        <f t="shared" si="703"/>
        <v>0</v>
      </c>
      <c r="AP120" s="74">
        <f t="shared" si="704"/>
        <v>0</v>
      </c>
      <c r="AQ120" s="74">
        <f t="shared" si="705"/>
        <v>0</v>
      </c>
      <c r="AR120" s="74">
        <f t="shared" si="706"/>
        <v>0</v>
      </c>
      <c r="AS120" s="74">
        <f t="shared" si="707"/>
        <v>0</v>
      </c>
      <c r="AT120" s="74">
        <f t="shared" si="708"/>
        <v>0</v>
      </c>
      <c r="AU120" s="74">
        <f t="shared" si="709"/>
        <v>0</v>
      </c>
      <c r="AV120" s="74">
        <f t="shared" si="710"/>
        <v>0</v>
      </c>
      <c r="AW120" s="74">
        <f t="shared" si="711"/>
        <v>0</v>
      </c>
      <c r="AX120" s="74">
        <f t="shared" si="712"/>
        <v>0</v>
      </c>
      <c r="AY120" s="74">
        <f t="shared" si="713"/>
        <v>0</v>
      </c>
      <c r="AZ120" s="74">
        <f t="shared" si="714"/>
        <v>0</v>
      </c>
      <c r="BA120" s="74">
        <f t="shared" si="715"/>
        <v>0</v>
      </c>
      <c r="BB120" s="74">
        <f t="shared" si="716"/>
        <v>13</v>
      </c>
      <c r="BC120" s="74">
        <f t="shared" si="717"/>
        <v>7</v>
      </c>
      <c r="BD120" s="74">
        <f t="shared" si="718"/>
        <v>2</v>
      </c>
      <c r="BE120" s="74">
        <f t="shared" si="719"/>
        <v>0</v>
      </c>
      <c r="BF120" s="74">
        <f t="shared" si="720"/>
        <v>1</v>
      </c>
      <c r="BG120" s="74">
        <f t="shared" si="721"/>
        <v>0</v>
      </c>
      <c r="BH120" s="74">
        <f t="shared" si="722"/>
        <v>0</v>
      </c>
      <c r="BI120" s="74">
        <f t="shared" si="723"/>
        <v>0</v>
      </c>
      <c r="BJ120" s="74">
        <f t="shared" si="724"/>
        <v>0</v>
      </c>
      <c r="BK120" s="74">
        <f t="shared" si="725"/>
        <v>0</v>
      </c>
      <c r="BL120" s="74">
        <f t="shared" si="726"/>
        <v>0</v>
      </c>
      <c r="BM120" s="74">
        <f t="shared" si="727"/>
        <v>0</v>
      </c>
      <c r="BN120" s="74">
        <f t="shared" si="728"/>
        <v>0</v>
      </c>
      <c r="BO120" s="74">
        <f t="shared" si="729"/>
        <v>0</v>
      </c>
      <c r="BP120" s="74">
        <f t="shared" si="730"/>
        <v>0</v>
      </c>
      <c r="BQ120" s="74">
        <f t="shared" si="731"/>
        <v>0</v>
      </c>
      <c r="BR120" s="74">
        <f t="shared" si="732"/>
        <v>0</v>
      </c>
      <c r="BS120" s="74">
        <f t="shared" si="733"/>
        <v>0</v>
      </c>
      <c r="BT120" s="74">
        <f t="shared" si="734"/>
        <v>7</v>
      </c>
      <c r="BU120" s="74">
        <f t="shared" si="735"/>
        <v>13</v>
      </c>
      <c r="BV120" s="74">
        <f t="shared" si="736"/>
        <v>0</v>
      </c>
      <c r="BW120" s="74">
        <f t="shared" si="737"/>
        <v>2</v>
      </c>
      <c r="BX120" s="74">
        <f t="shared" si="738"/>
        <v>0</v>
      </c>
      <c r="BY120" s="74">
        <f t="shared" si="739"/>
        <v>1</v>
      </c>
      <c r="BZ120" s="74">
        <f t="shared" si="740"/>
        <v>0</v>
      </c>
      <c r="CA120" s="74">
        <f t="shared" si="741"/>
        <v>0</v>
      </c>
      <c r="CB120" s="74">
        <f t="shared" si="742"/>
        <v>0</v>
      </c>
      <c r="CC120" s="74">
        <f t="shared" si="743"/>
        <v>0</v>
      </c>
      <c r="CD120" s="74">
        <f t="shared" si="744"/>
        <v>0</v>
      </c>
      <c r="CE120" s="74">
        <f t="shared" si="745"/>
        <v>0</v>
      </c>
      <c r="CF120" s="74">
        <f t="shared" si="746"/>
        <v>0</v>
      </c>
      <c r="CG120" s="74">
        <f t="shared" si="747"/>
        <v>0</v>
      </c>
      <c r="CH120" s="74">
        <f t="shared" si="748"/>
        <v>0</v>
      </c>
      <c r="CI120" s="74">
        <f t="shared" si="749"/>
        <v>0</v>
      </c>
      <c r="CJ120" s="74">
        <f t="shared" si="750"/>
        <v>0</v>
      </c>
      <c r="CK120" s="74">
        <f t="shared" si="751"/>
        <v>0</v>
      </c>
      <c r="CL120" s="74">
        <f t="shared" si="752"/>
        <v>0</v>
      </c>
      <c r="CM120" s="74">
        <f t="shared" si="753"/>
        <v>0</v>
      </c>
      <c r="CN120" s="74">
        <f t="shared" si="754"/>
        <v>0</v>
      </c>
      <c r="CO120">
        <f t="shared" si="755"/>
        <v>0</v>
      </c>
      <c r="CP120">
        <f t="shared" si="756"/>
        <v>0</v>
      </c>
      <c r="CQ120">
        <f t="shared" si="757"/>
        <v>0</v>
      </c>
      <c r="CR120">
        <f t="shared" si="758"/>
        <v>0</v>
      </c>
      <c r="CS120">
        <f t="shared" si="759"/>
        <v>0</v>
      </c>
      <c r="CT120">
        <f t="shared" si="760"/>
        <v>0</v>
      </c>
      <c r="CU120">
        <f t="shared" si="761"/>
        <v>0</v>
      </c>
      <c r="CV120">
        <f t="shared" si="762"/>
        <v>0</v>
      </c>
      <c r="CW120">
        <f t="shared" si="763"/>
        <v>0</v>
      </c>
    </row>
    <row r="121" spans="1:101" ht="18" customHeight="1" x14ac:dyDescent="0.25">
      <c r="A121" s="123" t="s">
        <v>2</v>
      </c>
      <c r="B121" s="123" t="s">
        <v>75</v>
      </c>
      <c r="C121" s="129" t="str">
        <f t="shared" si="685"/>
        <v>H-Doppel 1</v>
      </c>
      <c r="D121" s="134" t="s">
        <v>6</v>
      </c>
      <c r="E121" s="131" t="s">
        <v>76</v>
      </c>
      <c r="F121" s="132"/>
      <c r="G121" s="132" t="str">
        <f t="shared" si="686"/>
        <v>H-Doppel 1</v>
      </c>
      <c r="H121" s="132"/>
      <c r="I121" s="132"/>
      <c r="J121" s="133"/>
      <c r="K121" s="122"/>
      <c r="L121" s="114">
        <v>6</v>
      </c>
      <c r="M121" s="114">
        <v>2</v>
      </c>
      <c r="N121" s="114">
        <v>6</v>
      </c>
      <c r="O121" s="114">
        <v>1</v>
      </c>
      <c r="P121" s="114"/>
      <c r="Q121" s="114"/>
      <c r="R121" s="115">
        <f t="shared" si="687"/>
        <v>2</v>
      </c>
      <c r="S121" s="115">
        <f t="shared" si="688"/>
        <v>0</v>
      </c>
      <c r="T121" s="115">
        <f t="shared" si="689"/>
        <v>1</v>
      </c>
      <c r="U121" s="115">
        <f t="shared" si="690"/>
        <v>0</v>
      </c>
      <c r="V121" s="97">
        <v>1</v>
      </c>
      <c r="W121" s="97" t="s">
        <v>89</v>
      </c>
      <c r="X121" s="95" t="s">
        <v>87</v>
      </c>
      <c r="Y121" s="95" t="s">
        <v>98</v>
      </c>
      <c r="Z121" s="95" t="s">
        <v>98</v>
      </c>
      <c r="AA121" s="96" t="str">
        <f t="shared" si="691"/>
        <v>TRG</v>
      </c>
      <c r="AB121" s="96" t="str">
        <f t="shared" si="691"/>
        <v>TRB</v>
      </c>
      <c r="AC121" s="74"/>
      <c r="AD121" s="74">
        <f t="shared" si="692"/>
        <v>0</v>
      </c>
      <c r="AE121" s="74">
        <f t="shared" si="693"/>
        <v>0</v>
      </c>
      <c r="AF121" s="74">
        <f t="shared" si="694"/>
        <v>0</v>
      </c>
      <c r="AG121" s="74">
        <f t="shared" si="695"/>
        <v>0</v>
      </c>
      <c r="AH121" s="74">
        <f t="shared" si="696"/>
        <v>0</v>
      </c>
      <c r="AI121" s="74">
        <f t="shared" si="697"/>
        <v>0</v>
      </c>
      <c r="AJ121" s="74">
        <f t="shared" si="698"/>
        <v>0</v>
      </c>
      <c r="AK121" s="74">
        <f t="shared" si="699"/>
        <v>0</v>
      </c>
      <c r="AL121" s="74">
        <f t="shared" si="700"/>
        <v>0</v>
      </c>
      <c r="AM121" s="74">
        <f t="shared" si="701"/>
        <v>0</v>
      </c>
      <c r="AN121" s="74">
        <f t="shared" si="702"/>
        <v>0</v>
      </c>
      <c r="AO121" s="74">
        <f t="shared" si="703"/>
        <v>0</v>
      </c>
      <c r="AP121" s="74">
        <f t="shared" si="704"/>
        <v>0</v>
      </c>
      <c r="AQ121" s="74">
        <f t="shared" si="705"/>
        <v>0</v>
      </c>
      <c r="AR121" s="74">
        <f t="shared" si="706"/>
        <v>0</v>
      </c>
      <c r="AS121" s="74">
        <f t="shared" si="707"/>
        <v>0</v>
      </c>
      <c r="AT121" s="74">
        <f t="shared" si="708"/>
        <v>0</v>
      </c>
      <c r="AU121" s="74">
        <f t="shared" si="709"/>
        <v>0</v>
      </c>
      <c r="AV121" s="74">
        <f t="shared" si="710"/>
        <v>0</v>
      </c>
      <c r="AW121" s="74">
        <f t="shared" si="711"/>
        <v>0</v>
      </c>
      <c r="AX121" s="74">
        <f t="shared" si="712"/>
        <v>0</v>
      </c>
      <c r="AY121" s="74">
        <f t="shared" si="713"/>
        <v>0</v>
      </c>
      <c r="AZ121" s="74">
        <f t="shared" si="714"/>
        <v>0</v>
      </c>
      <c r="BA121" s="74">
        <f t="shared" si="715"/>
        <v>0</v>
      </c>
      <c r="BB121" s="74">
        <f t="shared" si="716"/>
        <v>0</v>
      </c>
      <c r="BC121" s="74">
        <f t="shared" si="717"/>
        <v>0</v>
      </c>
      <c r="BD121" s="74">
        <f t="shared" si="718"/>
        <v>0</v>
      </c>
      <c r="BE121" s="74">
        <f t="shared" si="719"/>
        <v>0</v>
      </c>
      <c r="BF121" s="74">
        <f t="shared" si="720"/>
        <v>0</v>
      </c>
      <c r="BG121" s="74">
        <f t="shared" si="721"/>
        <v>0</v>
      </c>
      <c r="BH121" s="74">
        <f t="shared" si="722"/>
        <v>0</v>
      </c>
      <c r="BI121" s="74">
        <f t="shared" si="723"/>
        <v>0</v>
      </c>
      <c r="BJ121" s="74">
        <f t="shared" si="724"/>
        <v>0</v>
      </c>
      <c r="BK121" s="74">
        <f t="shared" si="725"/>
        <v>0</v>
      </c>
      <c r="BL121" s="74">
        <f t="shared" si="726"/>
        <v>0</v>
      </c>
      <c r="BM121" s="74">
        <f t="shared" si="727"/>
        <v>0</v>
      </c>
      <c r="BN121" s="74">
        <f t="shared" si="728"/>
        <v>0</v>
      </c>
      <c r="BO121" s="74">
        <f t="shared" si="729"/>
        <v>0</v>
      </c>
      <c r="BP121" s="74">
        <f t="shared" si="730"/>
        <v>0</v>
      </c>
      <c r="BQ121" s="74">
        <f t="shared" si="731"/>
        <v>0</v>
      </c>
      <c r="BR121" s="74">
        <f t="shared" si="732"/>
        <v>0</v>
      </c>
      <c r="BS121" s="74">
        <f t="shared" si="733"/>
        <v>0</v>
      </c>
      <c r="BT121" s="74">
        <f t="shared" si="734"/>
        <v>0</v>
      </c>
      <c r="BU121" s="74">
        <f t="shared" si="735"/>
        <v>0</v>
      </c>
      <c r="BV121" s="74">
        <f t="shared" si="736"/>
        <v>0</v>
      </c>
      <c r="BW121" s="74">
        <f t="shared" si="737"/>
        <v>0</v>
      </c>
      <c r="BX121" s="74">
        <f t="shared" si="738"/>
        <v>0</v>
      </c>
      <c r="BY121" s="74">
        <f t="shared" si="739"/>
        <v>0</v>
      </c>
      <c r="BZ121" s="74">
        <f t="shared" si="740"/>
        <v>12</v>
      </c>
      <c r="CA121" s="74">
        <f t="shared" si="741"/>
        <v>3</v>
      </c>
      <c r="CB121" s="74">
        <f t="shared" si="742"/>
        <v>2</v>
      </c>
      <c r="CC121" s="74">
        <f t="shared" si="743"/>
        <v>0</v>
      </c>
      <c r="CD121" s="74">
        <f t="shared" si="744"/>
        <v>1</v>
      </c>
      <c r="CE121" s="74">
        <f t="shared" si="745"/>
        <v>0</v>
      </c>
      <c r="CF121" s="74">
        <f t="shared" si="746"/>
        <v>3</v>
      </c>
      <c r="CG121" s="74">
        <f t="shared" si="747"/>
        <v>12</v>
      </c>
      <c r="CH121" s="74">
        <f t="shared" si="748"/>
        <v>0</v>
      </c>
      <c r="CI121" s="74">
        <f t="shared" si="749"/>
        <v>2</v>
      </c>
      <c r="CJ121" s="74">
        <f t="shared" si="750"/>
        <v>0</v>
      </c>
      <c r="CK121" s="74">
        <f t="shared" si="751"/>
        <v>1</v>
      </c>
      <c r="CL121" s="74">
        <f t="shared" si="752"/>
        <v>0</v>
      </c>
      <c r="CM121" s="74">
        <f t="shared" si="753"/>
        <v>0</v>
      </c>
      <c r="CN121" s="74">
        <f t="shared" si="754"/>
        <v>0</v>
      </c>
      <c r="CO121">
        <f t="shared" si="755"/>
        <v>0</v>
      </c>
      <c r="CP121">
        <f t="shared" si="756"/>
        <v>0</v>
      </c>
      <c r="CQ121">
        <f t="shared" si="757"/>
        <v>0</v>
      </c>
      <c r="CR121">
        <f t="shared" si="758"/>
        <v>0</v>
      </c>
      <c r="CS121">
        <f t="shared" si="759"/>
        <v>0</v>
      </c>
      <c r="CT121">
        <f t="shared" si="760"/>
        <v>0</v>
      </c>
      <c r="CU121">
        <f t="shared" si="761"/>
        <v>0</v>
      </c>
      <c r="CV121">
        <f t="shared" si="762"/>
        <v>0</v>
      </c>
      <c r="CW121">
        <f t="shared" si="763"/>
        <v>0</v>
      </c>
    </row>
    <row r="122" spans="1:101" ht="18" customHeight="1" x14ac:dyDescent="0.25">
      <c r="A122" s="123" t="s">
        <v>8</v>
      </c>
      <c r="B122" s="123" t="s">
        <v>75</v>
      </c>
      <c r="C122" s="129" t="str">
        <f t="shared" si="685"/>
        <v>H-Doppel 2</v>
      </c>
      <c r="D122" s="134" t="s">
        <v>6</v>
      </c>
      <c r="E122" s="131" t="s">
        <v>76</v>
      </c>
      <c r="F122" s="132"/>
      <c r="G122" s="132" t="str">
        <f t="shared" si="686"/>
        <v>H-Doppel 2</v>
      </c>
      <c r="H122" s="132"/>
      <c r="I122" s="132"/>
      <c r="J122" s="133"/>
      <c r="K122" s="128"/>
      <c r="L122" s="114">
        <v>3</v>
      </c>
      <c r="M122" s="114">
        <v>6</v>
      </c>
      <c r="N122" s="114">
        <v>0</v>
      </c>
      <c r="O122" s="114">
        <v>6</v>
      </c>
      <c r="P122" s="114"/>
      <c r="Q122" s="114"/>
      <c r="R122" s="115">
        <f t="shared" si="687"/>
        <v>0</v>
      </c>
      <c r="S122" s="115">
        <f t="shared" si="688"/>
        <v>2</v>
      </c>
      <c r="T122" s="115">
        <f t="shared" si="689"/>
        <v>0</v>
      </c>
      <c r="U122" s="115">
        <f t="shared" si="690"/>
        <v>1</v>
      </c>
      <c r="V122" s="97">
        <v>2</v>
      </c>
      <c r="W122" s="98" t="s">
        <v>89</v>
      </c>
      <c r="X122" s="95" t="s">
        <v>87</v>
      </c>
      <c r="Y122" s="95" t="s">
        <v>98</v>
      </c>
      <c r="Z122" s="95" t="s">
        <v>98</v>
      </c>
      <c r="AA122" s="96" t="str">
        <f t="shared" si="691"/>
        <v>TRG</v>
      </c>
      <c r="AB122" s="96" t="str">
        <f t="shared" si="691"/>
        <v>TRB</v>
      </c>
      <c r="AC122" s="74"/>
      <c r="AD122" s="74">
        <f t="shared" si="692"/>
        <v>0</v>
      </c>
      <c r="AE122" s="74">
        <f t="shared" si="693"/>
        <v>0</v>
      </c>
      <c r="AF122" s="74">
        <f t="shared" si="694"/>
        <v>0</v>
      </c>
      <c r="AG122" s="74">
        <f t="shared" si="695"/>
        <v>0</v>
      </c>
      <c r="AH122" s="74">
        <f t="shared" si="696"/>
        <v>0</v>
      </c>
      <c r="AI122" s="74">
        <f t="shared" si="697"/>
        <v>0</v>
      </c>
      <c r="AJ122" s="74">
        <f t="shared" si="698"/>
        <v>0</v>
      </c>
      <c r="AK122" s="74">
        <f t="shared" si="699"/>
        <v>0</v>
      </c>
      <c r="AL122" s="74">
        <f t="shared" si="700"/>
        <v>0</v>
      </c>
      <c r="AM122" s="74">
        <f t="shared" si="701"/>
        <v>0</v>
      </c>
      <c r="AN122" s="74">
        <f t="shared" si="702"/>
        <v>0</v>
      </c>
      <c r="AO122" s="74">
        <f t="shared" si="703"/>
        <v>0</v>
      </c>
      <c r="AP122" s="74">
        <f t="shared" si="704"/>
        <v>0</v>
      </c>
      <c r="AQ122" s="74">
        <f t="shared" si="705"/>
        <v>0</v>
      </c>
      <c r="AR122" s="74">
        <f t="shared" si="706"/>
        <v>0</v>
      </c>
      <c r="AS122" s="74">
        <f t="shared" si="707"/>
        <v>0</v>
      </c>
      <c r="AT122" s="74">
        <f t="shared" si="708"/>
        <v>0</v>
      </c>
      <c r="AU122" s="74">
        <f t="shared" si="709"/>
        <v>0</v>
      </c>
      <c r="AV122" s="74">
        <f t="shared" si="710"/>
        <v>0</v>
      </c>
      <c r="AW122" s="74">
        <f t="shared" si="711"/>
        <v>0</v>
      </c>
      <c r="AX122" s="74">
        <f t="shared" si="712"/>
        <v>0</v>
      </c>
      <c r="AY122" s="74">
        <f t="shared" si="713"/>
        <v>0</v>
      </c>
      <c r="AZ122" s="74">
        <f t="shared" si="714"/>
        <v>0</v>
      </c>
      <c r="BA122" s="74">
        <f t="shared" si="715"/>
        <v>0</v>
      </c>
      <c r="BB122" s="74">
        <f t="shared" si="716"/>
        <v>0</v>
      </c>
      <c r="BC122" s="74">
        <f t="shared" si="717"/>
        <v>0</v>
      </c>
      <c r="BD122" s="74">
        <f t="shared" si="718"/>
        <v>0</v>
      </c>
      <c r="BE122" s="74">
        <f t="shared" si="719"/>
        <v>0</v>
      </c>
      <c r="BF122" s="74">
        <f t="shared" si="720"/>
        <v>0</v>
      </c>
      <c r="BG122" s="74">
        <f t="shared" si="721"/>
        <v>0</v>
      </c>
      <c r="BH122" s="74">
        <f t="shared" si="722"/>
        <v>0</v>
      </c>
      <c r="BI122" s="74">
        <f t="shared" si="723"/>
        <v>0</v>
      </c>
      <c r="BJ122" s="74">
        <f t="shared" si="724"/>
        <v>0</v>
      </c>
      <c r="BK122" s="74">
        <f t="shared" si="725"/>
        <v>0</v>
      </c>
      <c r="BL122" s="74">
        <f t="shared" si="726"/>
        <v>0</v>
      </c>
      <c r="BM122" s="74">
        <f t="shared" si="727"/>
        <v>0</v>
      </c>
      <c r="BN122" s="74">
        <f t="shared" si="728"/>
        <v>0</v>
      </c>
      <c r="BO122" s="74">
        <f t="shared" si="729"/>
        <v>0</v>
      </c>
      <c r="BP122" s="74">
        <f t="shared" si="730"/>
        <v>0</v>
      </c>
      <c r="BQ122" s="74">
        <f t="shared" si="731"/>
        <v>0</v>
      </c>
      <c r="BR122" s="74">
        <f t="shared" si="732"/>
        <v>0</v>
      </c>
      <c r="BS122" s="74">
        <f t="shared" si="733"/>
        <v>0</v>
      </c>
      <c r="BT122" s="74">
        <f t="shared" si="734"/>
        <v>0</v>
      </c>
      <c r="BU122" s="74">
        <f t="shared" si="735"/>
        <v>0</v>
      </c>
      <c r="BV122" s="74">
        <f t="shared" si="736"/>
        <v>0</v>
      </c>
      <c r="BW122" s="74">
        <f t="shared" si="737"/>
        <v>0</v>
      </c>
      <c r="BX122" s="74">
        <f t="shared" si="738"/>
        <v>0</v>
      </c>
      <c r="BY122" s="74">
        <f t="shared" si="739"/>
        <v>0</v>
      </c>
      <c r="BZ122" s="74">
        <f t="shared" si="740"/>
        <v>3</v>
      </c>
      <c r="CA122" s="74">
        <f t="shared" si="741"/>
        <v>12</v>
      </c>
      <c r="CB122" s="74">
        <f t="shared" si="742"/>
        <v>0</v>
      </c>
      <c r="CC122" s="74">
        <f t="shared" si="743"/>
        <v>2</v>
      </c>
      <c r="CD122" s="74">
        <f t="shared" si="744"/>
        <v>0</v>
      </c>
      <c r="CE122" s="74">
        <f t="shared" si="745"/>
        <v>1</v>
      </c>
      <c r="CF122" s="74">
        <f t="shared" si="746"/>
        <v>12</v>
      </c>
      <c r="CG122" s="74">
        <f t="shared" si="747"/>
        <v>3</v>
      </c>
      <c r="CH122" s="74">
        <f t="shared" si="748"/>
        <v>2</v>
      </c>
      <c r="CI122" s="74">
        <f t="shared" si="749"/>
        <v>0</v>
      </c>
      <c r="CJ122" s="74">
        <f t="shared" si="750"/>
        <v>1</v>
      </c>
      <c r="CK122" s="74">
        <f t="shared" si="751"/>
        <v>0</v>
      </c>
      <c r="CL122" s="74">
        <f t="shared" si="752"/>
        <v>0</v>
      </c>
      <c r="CM122" s="74">
        <f t="shared" si="753"/>
        <v>0</v>
      </c>
      <c r="CN122" s="74">
        <f t="shared" si="754"/>
        <v>0</v>
      </c>
      <c r="CO122">
        <f t="shared" si="755"/>
        <v>0</v>
      </c>
      <c r="CP122">
        <f t="shared" si="756"/>
        <v>0</v>
      </c>
      <c r="CQ122">
        <f t="shared" si="757"/>
        <v>0</v>
      </c>
      <c r="CR122">
        <f t="shared" si="758"/>
        <v>0</v>
      </c>
      <c r="CS122">
        <f t="shared" si="759"/>
        <v>0</v>
      </c>
      <c r="CT122">
        <f t="shared" si="760"/>
        <v>0</v>
      </c>
      <c r="CU122">
        <f t="shared" si="761"/>
        <v>0</v>
      </c>
      <c r="CV122">
        <f t="shared" si="762"/>
        <v>0</v>
      </c>
      <c r="CW122">
        <f t="shared" si="763"/>
        <v>0</v>
      </c>
    </row>
    <row r="123" spans="1:101" ht="18" customHeight="1" x14ac:dyDescent="0.25">
      <c r="A123" s="123" t="s">
        <v>9</v>
      </c>
      <c r="B123" s="123" t="s">
        <v>109</v>
      </c>
      <c r="C123" s="129" t="str">
        <f t="shared" si="685"/>
        <v>D-Doppel</v>
      </c>
      <c r="D123" s="134" t="s">
        <v>6</v>
      </c>
      <c r="E123" s="131" t="s">
        <v>130</v>
      </c>
      <c r="F123" s="132"/>
      <c r="G123" s="132" t="str">
        <f t="shared" si="686"/>
        <v>D-Doppel</v>
      </c>
      <c r="H123" s="132"/>
      <c r="I123" s="132"/>
      <c r="J123" s="133"/>
      <c r="K123" s="128"/>
      <c r="L123" s="119">
        <v>0</v>
      </c>
      <c r="M123" s="119">
        <v>6</v>
      </c>
      <c r="N123" s="119">
        <v>0</v>
      </c>
      <c r="O123" s="119">
        <v>6</v>
      </c>
      <c r="P123" s="119"/>
      <c r="Q123" s="119"/>
      <c r="R123" s="115">
        <f t="shared" si="687"/>
        <v>0</v>
      </c>
      <c r="S123" s="115">
        <f t="shared" si="688"/>
        <v>2</v>
      </c>
      <c r="T123" s="115">
        <f t="shared" si="689"/>
        <v>0</v>
      </c>
      <c r="U123" s="115">
        <f t="shared" si="690"/>
        <v>1</v>
      </c>
      <c r="V123" s="97" t="s">
        <v>82</v>
      </c>
      <c r="W123" s="98" t="s">
        <v>89</v>
      </c>
      <c r="X123" s="95" t="s">
        <v>87</v>
      </c>
      <c r="Y123" s="95">
        <v>2</v>
      </c>
      <c r="Z123" s="95">
        <v>1</v>
      </c>
      <c r="AA123" s="96" t="str">
        <f t="shared" si="691"/>
        <v>ZRG2</v>
      </c>
      <c r="AB123" s="96" t="str">
        <f t="shared" si="691"/>
        <v>ZRB1</v>
      </c>
      <c r="AC123" s="74"/>
      <c r="AD123" s="74">
        <f t="shared" si="692"/>
        <v>0</v>
      </c>
      <c r="AE123" s="74">
        <f t="shared" si="693"/>
        <v>0</v>
      </c>
      <c r="AF123" s="74">
        <f t="shared" si="694"/>
        <v>0</v>
      </c>
      <c r="AG123" s="74">
        <f t="shared" si="695"/>
        <v>0</v>
      </c>
      <c r="AH123" s="74">
        <f t="shared" si="696"/>
        <v>0</v>
      </c>
      <c r="AI123" s="74">
        <f t="shared" si="697"/>
        <v>0</v>
      </c>
      <c r="AJ123" s="74">
        <f t="shared" si="698"/>
        <v>0</v>
      </c>
      <c r="AK123" s="74">
        <f t="shared" si="699"/>
        <v>12</v>
      </c>
      <c r="AL123" s="74">
        <f t="shared" si="700"/>
        <v>0</v>
      </c>
      <c r="AM123" s="74">
        <f t="shared" si="701"/>
        <v>2</v>
      </c>
      <c r="AN123" s="74">
        <f t="shared" si="702"/>
        <v>0</v>
      </c>
      <c r="AO123" s="74">
        <f t="shared" si="703"/>
        <v>1</v>
      </c>
      <c r="AP123" s="74">
        <f t="shared" si="704"/>
        <v>12</v>
      </c>
      <c r="AQ123" s="74">
        <f t="shared" si="705"/>
        <v>0</v>
      </c>
      <c r="AR123" s="74">
        <f t="shared" si="706"/>
        <v>2</v>
      </c>
      <c r="AS123" s="74">
        <f t="shared" si="707"/>
        <v>0</v>
      </c>
      <c r="AT123" s="74">
        <f t="shared" si="708"/>
        <v>1</v>
      </c>
      <c r="AU123" s="74">
        <f t="shared" si="709"/>
        <v>0</v>
      </c>
      <c r="AV123" s="74">
        <f t="shared" si="710"/>
        <v>0</v>
      </c>
      <c r="AW123" s="74">
        <f t="shared" si="711"/>
        <v>0</v>
      </c>
      <c r="AX123" s="74">
        <f t="shared" si="712"/>
        <v>0</v>
      </c>
      <c r="AY123" s="74">
        <f t="shared" si="713"/>
        <v>0</v>
      </c>
      <c r="AZ123" s="74">
        <f t="shared" si="714"/>
        <v>0</v>
      </c>
      <c r="BA123" s="74">
        <f t="shared" si="715"/>
        <v>0</v>
      </c>
      <c r="BB123" s="74">
        <f t="shared" si="716"/>
        <v>0</v>
      </c>
      <c r="BC123" s="74">
        <f t="shared" si="717"/>
        <v>0</v>
      </c>
      <c r="BD123" s="74">
        <f t="shared" si="718"/>
        <v>0</v>
      </c>
      <c r="BE123" s="74">
        <f t="shared" si="719"/>
        <v>0</v>
      </c>
      <c r="BF123" s="74">
        <f t="shared" si="720"/>
        <v>0</v>
      </c>
      <c r="BG123" s="74">
        <f t="shared" si="721"/>
        <v>0</v>
      </c>
      <c r="BH123" s="74">
        <f t="shared" si="722"/>
        <v>0</v>
      </c>
      <c r="BI123" s="74">
        <f t="shared" si="723"/>
        <v>0</v>
      </c>
      <c r="BJ123" s="74">
        <f t="shared" si="724"/>
        <v>0</v>
      </c>
      <c r="BK123" s="74">
        <f t="shared" si="725"/>
        <v>0</v>
      </c>
      <c r="BL123" s="74">
        <f t="shared" si="726"/>
        <v>0</v>
      </c>
      <c r="BM123" s="74">
        <f t="shared" si="727"/>
        <v>0</v>
      </c>
      <c r="BN123" s="74">
        <f t="shared" si="728"/>
        <v>0</v>
      </c>
      <c r="BO123" s="74">
        <f t="shared" si="729"/>
        <v>0</v>
      </c>
      <c r="BP123" s="74">
        <f t="shared" si="730"/>
        <v>0</v>
      </c>
      <c r="BQ123" s="74">
        <f t="shared" si="731"/>
        <v>0</v>
      </c>
      <c r="BR123" s="74">
        <f t="shared" si="732"/>
        <v>0</v>
      </c>
      <c r="BS123" s="74">
        <f t="shared" si="733"/>
        <v>0</v>
      </c>
      <c r="BT123" s="74">
        <f t="shared" si="734"/>
        <v>0</v>
      </c>
      <c r="BU123" s="74">
        <f t="shared" si="735"/>
        <v>0</v>
      </c>
      <c r="BV123" s="74">
        <f t="shared" si="736"/>
        <v>0</v>
      </c>
      <c r="BW123" s="74">
        <f t="shared" si="737"/>
        <v>0</v>
      </c>
      <c r="BX123" s="74">
        <f t="shared" si="738"/>
        <v>0</v>
      </c>
      <c r="BY123" s="74">
        <f t="shared" si="739"/>
        <v>0</v>
      </c>
      <c r="BZ123" s="74">
        <f t="shared" si="740"/>
        <v>0</v>
      </c>
      <c r="CA123" s="74">
        <f t="shared" si="741"/>
        <v>0</v>
      </c>
      <c r="CB123" s="74">
        <f t="shared" si="742"/>
        <v>0</v>
      </c>
      <c r="CC123" s="74">
        <f t="shared" si="743"/>
        <v>0</v>
      </c>
      <c r="CD123" s="74">
        <f t="shared" si="744"/>
        <v>0</v>
      </c>
      <c r="CE123" s="74">
        <f t="shared" si="745"/>
        <v>0</v>
      </c>
      <c r="CF123" s="74">
        <f t="shared" si="746"/>
        <v>0</v>
      </c>
      <c r="CG123" s="74">
        <f t="shared" si="747"/>
        <v>0</v>
      </c>
      <c r="CH123" s="74">
        <f t="shared" si="748"/>
        <v>0</v>
      </c>
      <c r="CI123" s="74">
        <f t="shared" si="749"/>
        <v>0</v>
      </c>
      <c r="CJ123" s="74">
        <f t="shared" si="750"/>
        <v>0</v>
      </c>
      <c r="CK123" s="74">
        <f t="shared" si="751"/>
        <v>0</v>
      </c>
      <c r="CL123" s="74">
        <f t="shared" si="752"/>
        <v>0</v>
      </c>
      <c r="CM123" s="74">
        <f t="shared" si="753"/>
        <v>0</v>
      </c>
      <c r="CN123" s="74">
        <f t="shared" si="754"/>
        <v>0</v>
      </c>
      <c r="CO123">
        <f t="shared" si="755"/>
        <v>0</v>
      </c>
      <c r="CP123">
        <f t="shared" si="756"/>
        <v>0</v>
      </c>
      <c r="CQ123">
        <f t="shared" si="757"/>
        <v>0</v>
      </c>
      <c r="CR123">
        <f t="shared" si="758"/>
        <v>0</v>
      </c>
      <c r="CS123">
        <f t="shared" si="759"/>
        <v>0</v>
      </c>
      <c r="CT123">
        <f t="shared" si="760"/>
        <v>0</v>
      </c>
      <c r="CU123">
        <f t="shared" si="761"/>
        <v>0</v>
      </c>
      <c r="CV123">
        <f t="shared" si="762"/>
        <v>0</v>
      </c>
      <c r="CW123">
        <f t="shared" si="763"/>
        <v>0</v>
      </c>
    </row>
    <row r="124" spans="1:101" ht="18" customHeight="1" x14ac:dyDescent="0.25">
      <c r="A124" s="123" t="s">
        <v>10</v>
      </c>
      <c r="B124" s="123" t="s">
        <v>109</v>
      </c>
      <c r="C124" s="129" t="str">
        <f t="shared" si="685"/>
        <v>Mixed</v>
      </c>
      <c r="D124" s="134" t="s">
        <v>6</v>
      </c>
      <c r="E124" s="131" t="s">
        <v>130</v>
      </c>
      <c r="F124" s="132"/>
      <c r="G124" s="132" t="str">
        <f t="shared" si="686"/>
        <v>Mixed</v>
      </c>
      <c r="H124" s="132"/>
      <c r="I124" s="132"/>
      <c r="J124" s="133"/>
      <c r="K124" s="128"/>
      <c r="L124" s="119">
        <v>1</v>
      </c>
      <c r="M124" s="119">
        <v>6</v>
      </c>
      <c r="N124" s="119">
        <v>6</v>
      </c>
      <c r="O124" s="119">
        <v>7</v>
      </c>
      <c r="P124" s="119"/>
      <c r="Q124" s="119"/>
      <c r="R124" s="115">
        <f t="shared" si="687"/>
        <v>0</v>
      </c>
      <c r="S124" s="115">
        <f t="shared" si="688"/>
        <v>2</v>
      </c>
      <c r="T124" s="115">
        <f t="shared" si="689"/>
        <v>0</v>
      </c>
      <c r="U124" s="115">
        <f t="shared" si="690"/>
        <v>1</v>
      </c>
      <c r="V124" s="97" t="s">
        <v>83</v>
      </c>
      <c r="W124" s="98" t="s">
        <v>89</v>
      </c>
      <c r="X124" s="95" t="s">
        <v>87</v>
      </c>
      <c r="Y124" s="95">
        <v>2</v>
      </c>
      <c r="Z124" s="95">
        <v>1</v>
      </c>
      <c r="AA124" s="96" t="str">
        <f t="shared" si="691"/>
        <v>ZRG2</v>
      </c>
      <c r="AB124" s="96" t="str">
        <f t="shared" si="691"/>
        <v>ZRB1</v>
      </c>
      <c r="AC124" s="74"/>
      <c r="AD124" s="74">
        <f t="shared" si="692"/>
        <v>0</v>
      </c>
      <c r="AE124" s="74">
        <f t="shared" si="693"/>
        <v>0</v>
      </c>
      <c r="AF124" s="74">
        <f t="shared" si="694"/>
        <v>0</v>
      </c>
      <c r="AG124" s="74">
        <f t="shared" si="695"/>
        <v>0</v>
      </c>
      <c r="AH124" s="74">
        <f t="shared" si="696"/>
        <v>0</v>
      </c>
      <c r="AI124" s="74">
        <f t="shared" si="697"/>
        <v>0</v>
      </c>
      <c r="AJ124" s="74">
        <f t="shared" si="698"/>
        <v>7</v>
      </c>
      <c r="AK124" s="74">
        <f t="shared" si="699"/>
        <v>13</v>
      </c>
      <c r="AL124" s="74">
        <f t="shared" si="700"/>
        <v>0</v>
      </c>
      <c r="AM124" s="74">
        <f t="shared" si="701"/>
        <v>2</v>
      </c>
      <c r="AN124" s="74">
        <f t="shared" si="702"/>
        <v>0</v>
      </c>
      <c r="AO124" s="74">
        <f t="shared" si="703"/>
        <v>1</v>
      </c>
      <c r="AP124" s="74">
        <f t="shared" si="704"/>
        <v>13</v>
      </c>
      <c r="AQ124" s="74">
        <f t="shared" si="705"/>
        <v>7</v>
      </c>
      <c r="AR124" s="74">
        <f t="shared" si="706"/>
        <v>2</v>
      </c>
      <c r="AS124" s="74">
        <f t="shared" si="707"/>
        <v>0</v>
      </c>
      <c r="AT124" s="74">
        <f t="shared" si="708"/>
        <v>1</v>
      </c>
      <c r="AU124" s="74">
        <f t="shared" si="709"/>
        <v>0</v>
      </c>
      <c r="AV124" s="74">
        <f t="shared" si="710"/>
        <v>0</v>
      </c>
      <c r="AW124" s="74">
        <f t="shared" si="711"/>
        <v>0</v>
      </c>
      <c r="AX124" s="74">
        <f t="shared" si="712"/>
        <v>0</v>
      </c>
      <c r="AY124" s="74">
        <f t="shared" si="713"/>
        <v>0</v>
      </c>
      <c r="AZ124" s="74">
        <f t="shared" si="714"/>
        <v>0</v>
      </c>
      <c r="BA124" s="74">
        <f t="shared" si="715"/>
        <v>0</v>
      </c>
      <c r="BB124" s="74">
        <f t="shared" si="716"/>
        <v>0</v>
      </c>
      <c r="BC124" s="74">
        <f t="shared" si="717"/>
        <v>0</v>
      </c>
      <c r="BD124" s="74">
        <f t="shared" si="718"/>
        <v>0</v>
      </c>
      <c r="BE124" s="74">
        <f t="shared" si="719"/>
        <v>0</v>
      </c>
      <c r="BF124" s="74">
        <f t="shared" si="720"/>
        <v>0</v>
      </c>
      <c r="BG124" s="74">
        <f t="shared" si="721"/>
        <v>0</v>
      </c>
      <c r="BH124" s="74">
        <f t="shared" si="722"/>
        <v>0</v>
      </c>
      <c r="BI124" s="74">
        <f t="shared" si="723"/>
        <v>0</v>
      </c>
      <c r="BJ124" s="74">
        <f t="shared" si="724"/>
        <v>0</v>
      </c>
      <c r="BK124" s="74">
        <f t="shared" si="725"/>
        <v>0</v>
      </c>
      <c r="BL124" s="74">
        <f t="shared" si="726"/>
        <v>0</v>
      </c>
      <c r="BM124" s="74">
        <f t="shared" si="727"/>
        <v>0</v>
      </c>
      <c r="BN124" s="74">
        <f t="shared" si="728"/>
        <v>0</v>
      </c>
      <c r="BO124" s="74">
        <f t="shared" si="729"/>
        <v>0</v>
      </c>
      <c r="BP124" s="74">
        <f t="shared" si="730"/>
        <v>0</v>
      </c>
      <c r="BQ124" s="74">
        <f t="shared" si="731"/>
        <v>0</v>
      </c>
      <c r="BR124" s="74">
        <f t="shared" si="732"/>
        <v>0</v>
      </c>
      <c r="BS124" s="74">
        <f t="shared" si="733"/>
        <v>0</v>
      </c>
      <c r="BT124" s="74">
        <f t="shared" si="734"/>
        <v>0</v>
      </c>
      <c r="BU124" s="74">
        <f t="shared" si="735"/>
        <v>0</v>
      </c>
      <c r="BV124" s="74">
        <f t="shared" si="736"/>
        <v>0</v>
      </c>
      <c r="BW124" s="74">
        <f t="shared" si="737"/>
        <v>0</v>
      </c>
      <c r="BX124" s="74">
        <f t="shared" si="738"/>
        <v>0</v>
      </c>
      <c r="BY124" s="74">
        <f t="shared" si="739"/>
        <v>0</v>
      </c>
      <c r="BZ124" s="74">
        <f t="shared" si="740"/>
        <v>0</v>
      </c>
      <c r="CA124" s="74">
        <f t="shared" si="741"/>
        <v>0</v>
      </c>
      <c r="CB124" s="74">
        <f t="shared" si="742"/>
        <v>0</v>
      </c>
      <c r="CC124" s="74">
        <f t="shared" si="743"/>
        <v>0</v>
      </c>
      <c r="CD124" s="74">
        <f t="shared" si="744"/>
        <v>0</v>
      </c>
      <c r="CE124" s="74">
        <f t="shared" si="745"/>
        <v>0</v>
      </c>
      <c r="CF124" s="74">
        <f t="shared" si="746"/>
        <v>0</v>
      </c>
      <c r="CG124" s="74">
        <f t="shared" si="747"/>
        <v>0</v>
      </c>
      <c r="CH124" s="74">
        <f t="shared" si="748"/>
        <v>0</v>
      </c>
      <c r="CI124" s="74">
        <f t="shared" si="749"/>
        <v>0</v>
      </c>
      <c r="CJ124" s="74">
        <f t="shared" si="750"/>
        <v>0</v>
      </c>
      <c r="CK124" s="74">
        <f t="shared" si="751"/>
        <v>0</v>
      </c>
      <c r="CL124" s="74">
        <f t="shared" si="752"/>
        <v>0</v>
      </c>
      <c r="CM124" s="74">
        <f t="shared" si="753"/>
        <v>0</v>
      </c>
      <c r="CN124" s="74">
        <f t="shared" si="754"/>
        <v>0</v>
      </c>
      <c r="CO124">
        <f t="shared" si="755"/>
        <v>0</v>
      </c>
      <c r="CP124">
        <f t="shared" si="756"/>
        <v>0</v>
      </c>
      <c r="CQ124">
        <f t="shared" si="757"/>
        <v>0</v>
      </c>
      <c r="CR124">
        <f t="shared" si="758"/>
        <v>0</v>
      </c>
      <c r="CS124">
        <f t="shared" si="759"/>
        <v>0</v>
      </c>
      <c r="CT124">
        <f t="shared" si="760"/>
        <v>0</v>
      </c>
      <c r="CU124">
        <f t="shared" si="761"/>
        <v>0</v>
      </c>
      <c r="CV124">
        <f t="shared" si="762"/>
        <v>0</v>
      </c>
      <c r="CW124">
        <f t="shared" si="763"/>
        <v>0</v>
      </c>
    </row>
    <row r="125" spans="1:101" ht="15.9" customHeight="1" x14ac:dyDescent="0.3">
      <c r="A125" s="2"/>
      <c r="B125" s="100"/>
      <c r="C125" s="100"/>
      <c r="D125" s="102"/>
      <c r="E125" s="102"/>
      <c r="F125" s="102"/>
      <c r="G125" s="102"/>
      <c r="H125" s="102"/>
      <c r="I125" s="102"/>
      <c r="J125" s="10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97"/>
      <c r="W125" s="97"/>
      <c r="X125" s="95"/>
      <c r="Y125" s="95"/>
      <c r="Z125" s="95"/>
      <c r="AA125" s="96"/>
      <c r="AB125" s="96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</row>
    <row r="126" spans="1:101" ht="15.9" customHeight="1" x14ac:dyDescent="0.3">
      <c r="A126" s="2"/>
      <c r="B126" s="100"/>
      <c r="C126" s="100"/>
      <c r="D126" s="102"/>
      <c r="E126" s="102"/>
      <c r="F126" s="102"/>
      <c r="G126" s="102"/>
      <c r="H126" s="102"/>
      <c r="I126" s="102"/>
      <c r="J126" s="10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95"/>
      <c r="W126" s="95"/>
      <c r="X126" s="95"/>
      <c r="Y126" s="95"/>
      <c r="Z126" s="95"/>
      <c r="AA126" s="96"/>
      <c r="AB126" s="96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</row>
    <row r="127" spans="1:101" ht="15.9" customHeight="1" x14ac:dyDescent="0.4">
      <c r="B127" s="102"/>
      <c r="C127" s="101"/>
      <c r="D127" s="101"/>
      <c r="E127" s="101" t="str">
        <f>TEXT($A$2+1,"TTTT, TT.MM.JJJJ")&amp;" 18:30 Uhr"</f>
        <v>Samstag, 05.08.2017 18:30 Uhr</v>
      </c>
      <c r="F127" s="101"/>
      <c r="G127" s="101"/>
      <c r="H127" s="101"/>
      <c r="I127" s="101"/>
      <c r="J127" s="101"/>
      <c r="K127" s="12"/>
      <c r="V127" s="95"/>
      <c r="W127" s="95"/>
      <c r="X127" s="95"/>
      <c r="Y127" s="95"/>
      <c r="Z127" s="95"/>
      <c r="AA127" s="96"/>
      <c r="AB127" s="96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4"/>
      <c r="CH127" s="74"/>
      <c r="CI127" s="74"/>
      <c r="CJ127" s="74"/>
      <c r="CK127" s="74"/>
      <c r="CL127" s="74"/>
      <c r="CM127" s="74"/>
      <c r="CN127" s="74"/>
    </row>
    <row r="128" spans="1:101" ht="15.9" customHeight="1" x14ac:dyDescent="0.4">
      <c r="A128" s="2"/>
      <c r="B128" s="100"/>
      <c r="C128" s="100"/>
      <c r="D128" s="102"/>
      <c r="E128" s="102"/>
      <c r="F128" s="102"/>
      <c r="G128" s="102"/>
      <c r="H128" s="102"/>
      <c r="I128" s="102"/>
      <c r="J128" s="102"/>
      <c r="L128" s="8" t="s">
        <v>22</v>
      </c>
      <c r="M128" s="7"/>
      <c r="N128" s="8" t="s">
        <v>23</v>
      </c>
      <c r="O128" s="7"/>
      <c r="P128" s="8" t="s">
        <v>24</v>
      </c>
      <c r="Q128" s="7"/>
      <c r="R128" s="8" t="s">
        <v>19</v>
      </c>
      <c r="S128" s="8"/>
      <c r="T128" s="8" t="s">
        <v>21</v>
      </c>
      <c r="U128" s="8"/>
      <c r="V128" s="95"/>
      <c r="W128" s="95"/>
      <c r="X128" s="95"/>
      <c r="Y128" s="95"/>
      <c r="Z128" s="95"/>
      <c r="AA128" s="96"/>
      <c r="AB128" s="96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4"/>
      <c r="CH128" s="74"/>
      <c r="CI128" s="74"/>
      <c r="CJ128" s="74"/>
      <c r="CK128" s="74"/>
      <c r="CL128" s="74"/>
      <c r="CM128" s="74"/>
      <c r="CN128" s="74"/>
    </row>
    <row r="129" spans="1:101" ht="18" customHeight="1" x14ac:dyDescent="0.25">
      <c r="A129" s="108" t="s">
        <v>0</v>
      </c>
      <c r="B129" s="123" t="s">
        <v>109</v>
      </c>
      <c r="C129" s="129" t="str">
        <f t="shared" ref="C129:C134" si="764">VLOOKUP(V129,$AK$2:$AL$5,2,)</f>
        <v>H-Doppel 1</v>
      </c>
      <c r="D129" s="130" t="s">
        <v>6</v>
      </c>
      <c r="E129" s="131" t="s">
        <v>130</v>
      </c>
      <c r="F129" s="132"/>
      <c r="G129" s="132" t="str">
        <f t="shared" ref="G129:G134" si="765">VLOOKUP(V129,$AK$2:$AL$5,2,)</f>
        <v>H-Doppel 1</v>
      </c>
      <c r="H129" s="132"/>
      <c r="I129" s="132"/>
      <c r="J129" s="133"/>
      <c r="K129" s="121"/>
      <c r="L129" s="114">
        <v>2</v>
      </c>
      <c r="M129" s="114">
        <v>6</v>
      </c>
      <c r="N129" s="114">
        <v>7</v>
      </c>
      <c r="O129" s="114">
        <v>6</v>
      </c>
      <c r="P129" s="114">
        <v>10</v>
      </c>
      <c r="Q129" s="114">
        <v>0</v>
      </c>
      <c r="R129" s="115">
        <f t="shared" ref="R129:R134" si="766">IF(L129&gt;M129,1,0)+IF(N129&gt;O129,1,0)+IF(P129&gt;Q129,1,0)</f>
        <v>2</v>
      </c>
      <c r="S129" s="115">
        <f t="shared" ref="S129:S134" si="767">IF(L129&lt;M129,1,0)+IF(N129&lt;O129,1,0)+IF(P129&lt;Q129,1,0)</f>
        <v>1</v>
      </c>
      <c r="T129" s="115">
        <f t="shared" ref="T129:T134" si="768">IF(R129&gt;S129,1,0)</f>
        <v>1</v>
      </c>
      <c r="U129" s="115">
        <f t="shared" ref="U129:U134" si="769">IF(R129&lt;S129,1,0)</f>
        <v>0</v>
      </c>
      <c r="V129" s="97">
        <v>1</v>
      </c>
      <c r="W129" s="97" t="s">
        <v>89</v>
      </c>
      <c r="X129" s="95" t="s">
        <v>87</v>
      </c>
      <c r="Y129" s="95">
        <v>2</v>
      </c>
      <c r="Z129" s="95">
        <v>1</v>
      </c>
      <c r="AA129" s="96" t="str">
        <f t="shared" ref="AA129:AB134" si="770">IF(Y129=1,"ZR"&amp;W129&amp;Y129,IF(Y129=2,"ZR"&amp;W129&amp;Y129,Y129&amp;"R"&amp;W129))</f>
        <v>ZRG2</v>
      </c>
      <c r="AB129" s="96" t="str">
        <f t="shared" si="770"/>
        <v>ZRB1</v>
      </c>
      <c r="AC129" s="74"/>
      <c r="AD129" s="74">
        <f t="shared" ref="AD129:AD134" si="771">IF($AA129="ZRG1",$L129+$N129+$P129,0)+IF($AB129="ZRG1",$M129+$O129+$Q129,0)</f>
        <v>0</v>
      </c>
      <c r="AE129" s="74">
        <f t="shared" ref="AE129:AE134" si="772">IF($AA129="ZRG1",$M129+$O129+$Q129,0)+IF($AB129="ZRG1",$L129+$N129+$P129,0)</f>
        <v>0</v>
      </c>
      <c r="AF129" s="74">
        <f t="shared" ref="AF129:AF134" si="773">IF($AA129="ZRG1",$R129,0)+IF($AB129="ZRG1",$S129,0)</f>
        <v>0</v>
      </c>
      <c r="AG129" s="74">
        <f t="shared" ref="AG129:AG134" si="774">IF($AA129="ZRG1",$S129,0)+IF($AB129="ZRG1",$R129,0)</f>
        <v>0</v>
      </c>
      <c r="AH129" s="74">
        <f t="shared" ref="AH129:AH134" si="775">IF($AA129="ZRG1",$T129,0)+IF($AB129="ZRG1",$U129,0)</f>
        <v>0</v>
      </c>
      <c r="AI129" s="74">
        <f t="shared" ref="AI129:AI134" si="776">IF($AA129="ZRG1",$U129,0)+IF($AB129="ZRG1",$T129,0)</f>
        <v>0</v>
      </c>
      <c r="AJ129" s="74">
        <f t="shared" ref="AJ129:AJ134" si="777">IF($AA129="ZRG2",$L129+$N129+$P129,0)+IF($AB129="ZRG2",$M129+$O129+$Q129,0)</f>
        <v>19</v>
      </c>
      <c r="AK129" s="74">
        <f t="shared" ref="AK129:AK134" si="778">IF($AA129="ZRG2",$M129+$O129+$Q129,0)+IF($AB129="ZRG2",$L129+$N129+$P129,0)</f>
        <v>12</v>
      </c>
      <c r="AL129" s="74">
        <f t="shared" ref="AL129:AL134" si="779">IF($AA129="ZRG2",$R129,0)+IF($AB129="ZRG2",$S129,0)</f>
        <v>2</v>
      </c>
      <c r="AM129" s="74">
        <f t="shared" ref="AM129:AM134" si="780">IF($AA129="ZRG2",$S129,0)+IF($AB129="ZRG2",$R129,0)</f>
        <v>1</v>
      </c>
      <c r="AN129" s="74">
        <f t="shared" ref="AN129:AN134" si="781">IF($AA129="ZRG2",$T129,0)+IF($AB129="ZRG2",$U129,0)</f>
        <v>1</v>
      </c>
      <c r="AO129" s="74">
        <f t="shared" ref="AO129:AO134" si="782">IF($AA129="ZRG2",$U129,0)+IF($AB129="ZRG2",$T129,0)</f>
        <v>0</v>
      </c>
      <c r="AP129" s="74">
        <f t="shared" ref="AP129:AP134" si="783">IF($AA129="ZRB1",$L129+$N129+$P129,0)+IF($AB129="ZRB1",$M129+$O129+$Q129,0)</f>
        <v>12</v>
      </c>
      <c r="AQ129" s="74">
        <f t="shared" ref="AQ129:AQ134" si="784">IF($AA129="ZRB1",$M129+$O129+$Q129,0)+IF($AB129="ZRB1",$L129+$N129+$P129,0)</f>
        <v>19</v>
      </c>
      <c r="AR129" s="74">
        <f t="shared" ref="AR129:AR134" si="785">IF($AA129="ZRB1",$R129,0)+IF($AB129="ZRB1",$S129,0)</f>
        <v>1</v>
      </c>
      <c r="AS129" s="74">
        <f t="shared" ref="AS129:AS134" si="786">IF($AA129="ZRB1",$S129,0)+IF($AB129="ZRB1",$R129,0)</f>
        <v>2</v>
      </c>
      <c r="AT129" s="74">
        <f t="shared" ref="AT129:AT134" si="787">IF($AA129="ZRB1",$T129,0)+IF($AB129="ZRB1",$U129,0)</f>
        <v>0</v>
      </c>
      <c r="AU129" s="74">
        <f t="shared" ref="AU129:AU134" si="788">IF($AA129="ZRB1",$U129,0)+IF($AB129="ZRB1",$T129,0)</f>
        <v>1</v>
      </c>
      <c r="AV129" s="74">
        <f t="shared" ref="AV129:AV134" si="789">IF($AA129="ZRB2",$L129+$N129+$P129,0)+IF($AB129="ZRB2",$M129+$O129+$Q129,0)</f>
        <v>0</v>
      </c>
      <c r="AW129" s="74">
        <f t="shared" ref="AW129:AW134" si="790">IF($AA129="ZRB2",$M129+$O129+$Q129,0)+IF($AB129="ZRB2",$L129+$N129+$P129,0)</f>
        <v>0</v>
      </c>
      <c r="AX129" s="74">
        <f t="shared" ref="AX129:AX134" si="791">IF($AA129="ZRB2",$R129,0)+IF($AB129="ZRB2",$S129,0)</f>
        <v>0</v>
      </c>
      <c r="AY129" s="74">
        <f t="shared" ref="AY129:AY134" si="792">IF($AA129="ZRB2",$S129,0)+IF($AB129="ZRB2",$R129,0)</f>
        <v>0</v>
      </c>
      <c r="AZ129" s="74">
        <f t="shared" ref="AZ129:AZ134" si="793">IF($AA129="ZRB2",$T129,0)+IF($AB129="ZRB2",$U129,0)</f>
        <v>0</v>
      </c>
      <c r="BA129" s="74">
        <f t="shared" ref="BA129:BA134" si="794">IF($AA129="ZRB2",$U129,0)+IF($AB129="ZRB2",$T129,0)</f>
        <v>0</v>
      </c>
      <c r="BB129" s="74">
        <f t="shared" ref="BB129:BB134" si="795">IF($AA129="ZRR1",$L129+$N129+$P129,0)+IF($AB129="ZRR1",$M129+$O129+$Q129,0)</f>
        <v>0</v>
      </c>
      <c r="BC129" s="74">
        <f t="shared" ref="BC129:BC134" si="796">IF($AA129="ZRR1",$M129+$O129+$Q129,0)+IF($AB129="ZRR1",$L129+$N129+$P129,0)</f>
        <v>0</v>
      </c>
      <c r="BD129" s="74">
        <f t="shared" ref="BD129:BD134" si="797">IF($AA129="ZRR1",$R129,0)+IF($AB129="ZRR1",$S129,0)</f>
        <v>0</v>
      </c>
      <c r="BE129" s="74">
        <f t="shared" ref="BE129:BE134" si="798">IF($AA129="ZRR1",$S129,0)+IF($AB129="ZRR1",$R129,0)</f>
        <v>0</v>
      </c>
      <c r="BF129" s="74">
        <f t="shared" ref="BF129:BF134" si="799">IF($AA129="ZRR1",$T129,0)+IF($AB129="ZRR1",$U129,0)</f>
        <v>0</v>
      </c>
      <c r="BG129" s="74">
        <f t="shared" ref="BG129:BG134" si="800">IF($AA129="ZRR1",$U129,0)+IF($AB129="ZRR1",$T129,0)</f>
        <v>0</v>
      </c>
      <c r="BH129" s="74">
        <f t="shared" ref="BH129:BH134" si="801">IF($AA129="ZRR2",$L129+$N129+$P129,0)+IF($AB129="ZRR2",$M129+$O129+$Q129,0)</f>
        <v>0</v>
      </c>
      <c r="BI129" s="74">
        <f t="shared" ref="BI129:BI134" si="802">IF($AA129="ZRR2",$M129+$O129+$Q129,0)+IF($AB129="ZRR2",$L129+$N129+$P129,0)</f>
        <v>0</v>
      </c>
      <c r="BJ129" s="74">
        <f t="shared" ref="BJ129:BJ134" si="803">IF($AA129="ZRR2",$R129,0)+IF($AB129="ZRR2",$S129,0)</f>
        <v>0</v>
      </c>
      <c r="BK129" s="74">
        <f t="shared" ref="BK129:BK134" si="804">IF($AA129="ZRR2",$S129,0)+IF($AB129="ZRR2",$R129,0)</f>
        <v>0</v>
      </c>
      <c r="BL129" s="74">
        <f t="shared" ref="BL129:BL134" si="805">IF($AA129="ZRR2",$T129,0)+IF($AB129="ZRR2",$U129,0)</f>
        <v>0</v>
      </c>
      <c r="BM129" s="74">
        <f t="shared" ref="BM129:BM134" si="806">IF($AA129="ZRR2",$U129,0)+IF($AB129="ZRR2",$T129,0)</f>
        <v>0</v>
      </c>
      <c r="BN129" s="74">
        <f t="shared" ref="BN129:BN134" si="807">IF($AA129="ZRL1",$L129+$N129+$P129,0)+IF($AB129="ZRL1",$M129+$O129+$Q129,0)</f>
        <v>0</v>
      </c>
      <c r="BO129" s="74">
        <f t="shared" ref="BO129:BO134" si="808">IF($AA129="ZRL1",$M129+$O129+$Q129,0)+IF($AB129="ZRL1",$L129+$N129+$P129,0)</f>
        <v>0</v>
      </c>
      <c r="BP129" s="74">
        <f t="shared" ref="BP129:BP134" si="809">IF($AA129="ZRL1",$R129,0)+IF($AB129="ZRL1",$S129,0)</f>
        <v>0</v>
      </c>
      <c r="BQ129" s="74">
        <f t="shared" ref="BQ129:BQ134" si="810">IF($AA129="ZRL1",$S129,0)+IF($AB129="ZRL1",$R129,0)</f>
        <v>0</v>
      </c>
      <c r="BR129" s="74">
        <f t="shared" ref="BR129:BR134" si="811">IF($AA129="ZRL1",$T129,0)+IF($AB129="ZRL1",$U129,0)</f>
        <v>0</v>
      </c>
      <c r="BS129" s="74">
        <f t="shared" ref="BS129:BS134" si="812">IF($AA129="ZRL1",$U129,0)+IF($AB129="ZRL1",$T129,0)</f>
        <v>0</v>
      </c>
      <c r="BT129" s="74">
        <f t="shared" ref="BT129:BT134" si="813">IF($AA129="ZRL2",$L129+$N129+$P129,0)+IF($AB129="ZRL2",$M129+$O129+$Q129,0)</f>
        <v>0</v>
      </c>
      <c r="BU129" s="74">
        <f t="shared" ref="BU129:BU134" si="814">IF($AA129="ZRL2",$M129+$O129+$Q129,0)+IF($AB129="ZRL2",$L129+$N129+$P129,0)</f>
        <v>0</v>
      </c>
      <c r="BV129" s="74">
        <f t="shared" ref="BV129:BV134" si="815">IF($AA129="ZRL2",$R129,0)+IF($AB129="ZRL2",$S129,0)</f>
        <v>0</v>
      </c>
      <c r="BW129" s="74">
        <f t="shared" ref="BW129:BW134" si="816">IF($AA129="ZRL2",$S129,0)+IF($AB129="ZRL2",$R129,0)</f>
        <v>0</v>
      </c>
      <c r="BX129" s="74">
        <f t="shared" ref="BX129:BX134" si="817">IF($AA129="ZRL2",$T129,0)+IF($AB129="ZRL2",$U129,0)</f>
        <v>0</v>
      </c>
      <c r="BY129" s="74">
        <f t="shared" ref="BY129:BY134" si="818">IF($AA129="ZRL2",$U129,0)+IF($AB129="ZRL2",$T129,0)</f>
        <v>0</v>
      </c>
      <c r="BZ129" s="74">
        <f t="shared" ref="BZ129:BZ134" si="819">IF($AA129="TRG",$L129+$N129+$P129,0)+IF($AB129="TRG",$M129+$O129+$Q129,0)</f>
        <v>0</v>
      </c>
      <c r="CA129" s="74">
        <f t="shared" ref="CA129:CA134" si="820">IF($AA129="TRG",$M129+$O129+$Q129,0)+IF($AB129="TRG",$L129+$N129+$P129,0)</f>
        <v>0</v>
      </c>
      <c r="CB129" s="74">
        <f t="shared" ref="CB129:CB134" si="821">IF($AA129="TRG",$R129,0)+IF($AB129="TRG",$S129,0)</f>
        <v>0</v>
      </c>
      <c r="CC129" s="74">
        <f t="shared" ref="CC129:CC134" si="822">IF($AA129="TRG",$S129,0)+IF($AB129="TRG",$R129,0)</f>
        <v>0</v>
      </c>
      <c r="CD129" s="74">
        <f t="shared" ref="CD129:CD134" si="823">IF($AA129="TRG",$T129,0)+IF($AB129="TRG",$U129,0)</f>
        <v>0</v>
      </c>
      <c r="CE129" s="74">
        <f t="shared" ref="CE129:CE134" si="824">IF($AA129="TRG",$U129,0)+IF($AB129="TRG",$T129,0)</f>
        <v>0</v>
      </c>
      <c r="CF129" s="74">
        <f t="shared" ref="CF129:CF134" si="825">IF($AA129="TRB",$L129+$N129+$P129,0)+IF($AB129="TRB",$M129+$O129+$Q129,0)</f>
        <v>0</v>
      </c>
      <c r="CG129" s="74">
        <f t="shared" ref="CG129:CG134" si="826">IF($AA129="TRB",$M129+$O129+$Q129,0)+IF($AB129="TRB",$L129+$N129+$P129,0)</f>
        <v>0</v>
      </c>
      <c r="CH129" s="74">
        <f t="shared" ref="CH129:CH134" si="827">IF($AA129="TRB",$R129,0)+IF($AB129="TRB",$S129,0)</f>
        <v>0</v>
      </c>
      <c r="CI129" s="74">
        <f t="shared" ref="CI129:CI134" si="828">IF($AA129="TRB",$S129,0)+IF($AB129="TRB",$R129,0)</f>
        <v>0</v>
      </c>
      <c r="CJ129" s="74">
        <f t="shared" ref="CJ129:CJ134" si="829">IF($AA129="TRB",$T129,0)+IF($AB129="TRB",$U129,0)</f>
        <v>0</v>
      </c>
      <c r="CK129" s="74">
        <f t="shared" ref="CK129:CK134" si="830">IF($AA129="TRB",$U129,0)+IF($AB129="TRB",$T129,0)</f>
        <v>0</v>
      </c>
      <c r="CL129" s="74">
        <f t="shared" ref="CL129:CL134" si="831">IF($AA129="TRR",$L129+$N129+$P129,0)+IF($AB129="TRR",$M129+$O129+$Q129,0)</f>
        <v>0</v>
      </c>
      <c r="CM129" s="74">
        <f t="shared" ref="CM129:CM134" si="832">IF($AA129="TRR",$M129+$O129+$Q129,0)+IF($AB129="TRR",$L129+$N129+$P129,0)</f>
        <v>0</v>
      </c>
      <c r="CN129" s="74">
        <f t="shared" ref="CN129:CN134" si="833">IF($AA129="TRR",$R129,0)+IF($AB129="TRR",$S129,0)</f>
        <v>0</v>
      </c>
      <c r="CO129">
        <f t="shared" ref="CO129:CO134" si="834">IF($AA129="TRR",$S129,0)+IF($AB129="TRR",$R129,0)</f>
        <v>0</v>
      </c>
      <c r="CP129">
        <f t="shared" ref="CP129:CP134" si="835">IF($AA129="TRR",$T129,0)+IF($AB129="TRR",$U129,0)</f>
        <v>0</v>
      </c>
      <c r="CQ129">
        <f t="shared" ref="CQ129:CQ134" si="836">IF($AA129="TRR",$U129,0)+IF($AB129="TRR",$T129,0)</f>
        <v>0</v>
      </c>
      <c r="CR129">
        <f t="shared" ref="CR129:CR134" si="837">IF($AA129="TRL",$L129+$N129+$P129,0)+IF($AB129="TRL",$M129+$O129+$Q129,0)</f>
        <v>0</v>
      </c>
      <c r="CS129">
        <f t="shared" ref="CS129:CS134" si="838">IF($AA129="TRL",$M129+$O129+$Q129,0)+IF($AB129="TRL",$L129+$N129+$P129,0)</f>
        <v>0</v>
      </c>
      <c r="CT129">
        <f t="shared" ref="CT129:CT134" si="839">IF($AA129="TRL",$R129,0)+IF($AB129="TRL",$S129,0)</f>
        <v>0</v>
      </c>
      <c r="CU129">
        <f t="shared" ref="CU129:CU134" si="840">IF($AA129="TRL",$S129,0)+IF($AB129="TRL",$R129,0)</f>
        <v>0</v>
      </c>
      <c r="CV129">
        <f t="shared" ref="CV129:CV134" si="841">IF($AA129="TRL",$T129,0)+IF($AB129="TRL",$U129,0)</f>
        <v>0</v>
      </c>
      <c r="CW129">
        <f t="shared" ref="CW129:CW134" si="842">IF($AA129="TRL",$U129,0)+IF($AB129="TRL",$T129,0)</f>
        <v>0</v>
      </c>
    </row>
    <row r="130" spans="1:101" ht="18" customHeight="1" x14ac:dyDescent="0.25">
      <c r="A130" s="108" t="s">
        <v>1</v>
      </c>
      <c r="B130" s="123" t="s">
        <v>109</v>
      </c>
      <c r="C130" s="129" t="str">
        <f t="shared" si="764"/>
        <v>H-Doppel 2</v>
      </c>
      <c r="D130" s="134" t="s">
        <v>6</v>
      </c>
      <c r="E130" s="131" t="s">
        <v>130</v>
      </c>
      <c r="F130" s="132"/>
      <c r="G130" s="132" t="str">
        <f t="shared" si="765"/>
        <v>H-Doppel 2</v>
      </c>
      <c r="H130" s="132"/>
      <c r="I130" s="132"/>
      <c r="J130" s="133"/>
      <c r="K130" s="118"/>
      <c r="L130" s="114">
        <v>2</v>
      </c>
      <c r="M130" s="114">
        <v>6</v>
      </c>
      <c r="N130" s="114">
        <v>4</v>
      </c>
      <c r="O130" s="114">
        <v>6</v>
      </c>
      <c r="P130" s="114"/>
      <c r="Q130" s="114"/>
      <c r="R130" s="115">
        <f t="shared" si="766"/>
        <v>0</v>
      </c>
      <c r="S130" s="115">
        <f t="shared" si="767"/>
        <v>2</v>
      </c>
      <c r="T130" s="115">
        <f t="shared" si="768"/>
        <v>0</v>
      </c>
      <c r="U130" s="115">
        <f t="shared" si="769"/>
        <v>1</v>
      </c>
      <c r="V130" s="97">
        <v>2</v>
      </c>
      <c r="W130" s="97" t="s">
        <v>89</v>
      </c>
      <c r="X130" s="95" t="s">
        <v>87</v>
      </c>
      <c r="Y130" s="95">
        <v>2</v>
      </c>
      <c r="Z130" s="95">
        <v>1</v>
      </c>
      <c r="AA130" s="96" t="str">
        <f t="shared" si="770"/>
        <v>ZRG2</v>
      </c>
      <c r="AB130" s="96" t="str">
        <f t="shared" si="770"/>
        <v>ZRB1</v>
      </c>
      <c r="AC130" s="74"/>
      <c r="AD130" s="74">
        <f t="shared" si="771"/>
        <v>0</v>
      </c>
      <c r="AE130" s="74">
        <f t="shared" si="772"/>
        <v>0</v>
      </c>
      <c r="AF130" s="74">
        <f t="shared" si="773"/>
        <v>0</v>
      </c>
      <c r="AG130" s="74">
        <f t="shared" si="774"/>
        <v>0</v>
      </c>
      <c r="AH130" s="74">
        <f t="shared" si="775"/>
        <v>0</v>
      </c>
      <c r="AI130" s="74">
        <f t="shared" si="776"/>
        <v>0</v>
      </c>
      <c r="AJ130" s="74">
        <f t="shared" si="777"/>
        <v>6</v>
      </c>
      <c r="AK130" s="74">
        <f t="shared" si="778"/>
        <v>12</v>
      </c>
      <c r="AL130" s="74">
        <f t="shared" si="779"/>
        <v>0</v>
      </c>
      <c r="AM130" s="74">
        <f t="shared" si="780"/>
        <v>2</v>
      </c>
      <c r="AN130" s="74">
        <f t="shared" si="781"/>
        <v>0</v>
      </c>
      <c r="AO130" s="74">
        <f t="shared" si="782"/>
        <v>1</v>
      </c>
      <c r="AP130" s="74">
        <f t="shared" si="783"/>
        <v>12</v>
      </c>
      <c r="AQ130" s="74">
        <f t="shared" si="784"/>
        <v>6</v>
      </c>
      <c r="AR130" s="74">
        <f t="shared" si="785"/>
        <v>2</v>
      </c>
      <c r="AS130" s="74">
        <f t="shared" si="786"/>
        <v>0</v>
      </c>
      <c r="AT130" s="74">
        <f t="shared" si="787"/>
        <v>1</v>
      </c>
      <c r="AU130" s="74">
        <f t="shared" si="788"/>
        <v>0</v>
      </c>
      <c r="AV130" s="74">
        <f t="shared" si="789"/>
        <v>0</v>
      </c>
      <c r="AW130" s="74">
        <f t="shared" si="790"/>
        <v>0</v>
      </c>
      <c r="AX130" s="74">
        <f t="shared" si="791"/>
        <v>0</v>
      </c>
      <c r="AY130" s="74">
        <f t="shared" si="792"/>
        <v>0</v>
      </c>
      <c r="AZ130" s="74">
        <f t="shared" si="793"/>
        <v>0</v>
      </c>
      <c r="BA130" s="74">
        <f t="shared" si="794"/>
        <v>0</v>
      </c>
      <c r="BB130" s="74">
        <f t="shared" si="795"/>
        <v>0</v>
      </c>
      <c r="BC130" s="74">
        <f t="shared" si="796"/>
        <v>0</v>
      </c>
      <c r="BD130" s="74">
        <f t="shared" si="797"/>
        <v>0</v>
      </c>
      <c r="BE130" s="74">
        <f t="shared" si="798"/>
        <v>0</v>
      </c>
      <c r="BF130" s="74">
        <f t="shared" si="799"/>
        <v>0</v>
      </c>
      <c r="BG130" s="74">
        <f t="shared" si="800"/>
        <v>0</v>
      </c>
      <c r="BH130" s="74">
        <f t="shared" si="801"/>
        <v>0</v>
      </c>
      <c r="BI130" s="74">
        <f t="shared" si="802"/>
        <v>0</v>
      </c>
      <c r="BJ130" s="74">
        <f t="shared" si="803"/>
        <v>0</v>
      </c>
      <c r="BK130" s="74">
        <f t="shared" si="804"/>
        <v>0</v>
      </c>
      <c r="BL130" s="74">
        <f t="shared" si="805"/>
        <v>0</v>
      </c>
      <c r="BM130" s="74">
        <f t="shared" si="806"/>
        <v>0</v>
      </c>
      <c r="BN130" s="74">
        <f t="shared" si="807"/>
        <v>0</v>
      </c>
      <c r="BO130" s="74">
        <f t="shared" si="808"/>
        <v>0</v>
      </c>
      <c r="BP130" s="74">
        <f t="shared" si="809"/>
        <v>0</v>
      </c>
      <c r="BQ130" s="74">
        <f t="shared" si="810"/>
        <v>0</v>
      </c>
      <c r="BR130" s="74">
        <f t="shared" si="811"/>
        <v>0</v>
      </c>
      <c r="BS130" s="74">
        <f t="shared" si="812"/>
        <v>0</v>
      </c>
      <c r="BT130" s="74">
        <f t="shared" si="813"/>
        <v>0</v>
      </c>
      <c r="BU130" s="74">
        <f t="shared" si="814"/>
        <v>0</v>
      </c>
      <c r="BV130" s="74">
        <f t="shared" si="815"/>
        <v>0</v>
      </c>
      <c r="BW130" s="74">
        <f t="shared" si="816"/>
        <v>0</v>
      </c>
      <c r="BX130" s="74">
        <f t="shared" si="817"/>
        <v>0</v>
      </c>
      <c r="BY130" s="74">
        <f t="shared" si="818"/>
        <v>0</v>
      </c>
      <c r="BZ130" s="74">
        <f t="shared" si="819"/>
        <v>0</v>
      </c>
      <c r="CA130" s="74">
        <f t="shared" si="820"/>
        <v>0</v>
      </c>
      <c r="CB130" s="74">
        <f t="shared" si="821"/>
        <v>0</v>
      </c>
      <c r="CC130" s="74">
        <f t="shared" si="822"/>
        <v>0</v>
      </c>
      <c r="CD130" s="74">
        <f t="shared" si="823"/>
        <v>0</v>
      </c>
      <c r="CE130" s="74">
        <f t="shared" si="824"/>
        <v>0</v>
      </c>
      <c r="CF130" s="74">
        <f t="shared" si="825"/>
        <v>0</v>
      </c>
      <c r="CG130" s="74">
        <f t="shared" si="826"/>
        <v>0</v>
      </c>
      <c r="CH130" s="74">
        <f t="shared" si="827"/>
        <v>0</v>
      </c>
      <c r="CI130" s="74">
        <f t="shared" si="828"/>
        <v>0</v>
      </c>
      <c r="CJ130" s="74">
        <f t="shared" si="829"/>
        <v>0</v>
      </c>
      <c r="CK130" s="74">
        <f t="shared" si="830"/>
        <v>0</v>
      </c>
      <c r="CL130" s="74">
        <f t="shared" si="831"/>
        <v>0</v>
      </c>
      <c r="CM130" s="74">
        <f t="shared" si="832"/>
        <v>0</v>
      </c>
      <c r="CN130" s="74">
        <f t="shared" si="833"/>
        <v>0</v>
      </c>
      <c r="CO130">
        <f t="shared" si="834"/>
        <v>0</v>
      </c>
      <c r="CP130">
        <f t="shared" si="835"/>
        <v>0</v>
      </c>
      <c r="CQ130">
        <f t="shared" si="836"/>
        <v>0</v>
      </c>
      <c r="CR130">
        <f t="shared" si="837"/>
        <v>0</v>
      </c>
      <c r="CS130">
        <f t="shared" si="838"/>
        <v>0</v>
      </c>
      <c r="CT130">
        <f t="shared" si="839"/>
        <v>0</v>
      </c>
      <c r="CU130">
        <f t="shared" si="840"/>
        <v>0</v>
      </c>
      <c r="CV130">
        <f t="shared" si="841"/>
        <v>0</v>
      </c>
      <c r="CW130">
        <f t="shared" si="842"/>
        <v>0</v>
      </c>
    </row>
    <row r="131" spans="1:101" ht="18" customHeight="1" x14ac:dyDescent="0.25">
      <c r="A131" s="108" t="s">
        <v>2</v>
      </c>
      <c r="B131" s="123" t="s">
        <v>106</v>
      </c>
      <c r="C131" s="129" t="str">
        <f t="shared" si="764"/>
        <v>H-Doppel 1</v>
      </c>
      <c r="D131" s="134" t="s">
        <v>6</v>
      </c>
      <c r="E131" s="131" t="s">
        <v>78</v>
      </c>
      <c r="F131" s="132"/>
      <c r="G131" s="132" t="str">
        <f t="shared" si="765"/>
        <v>H-Doppel 1</v>
      </c>
      <c r="H131" s="132"/>
      <c r="I131" s="132"/>
      <c r="J131" s="133"/>
      <c r="K131" s="120"/>
      <c r="L131" s="114">
        <v>4</v>
      </c>
      <c r="M131" s="114">
        <v>6</v>
      </c>
      <c r="N131" s="114">
        <v>2</v>
      </c>
      <c r="O131" s="114">
        <v>6</v>
      </c>
      <c r="P131" s="114"/>
      <c r="Q131" s="114"/>
      <c r="R131" s="115">
        <f t="shared" si="766"/>
        <v>0</v>
      </c>
      <c r="S131" s="115">
        <f t="shared" si="767"/>
        <v>2</v>
      </c>
      <c r="T131" s="115">
        <f t="shared" si="768"/>
        <v>0</v>
      </c>
      <c r="U131" s="115">
        <f t="shared" si="769"/>
        <v>1</v>
      </c>
      <c r="V131" s="97">
        <v>1</v>
      </c>
      <c r="W131" s="191" t="s">
        <v>90</v>
      </c>
      <c r="X131" s="192" t="s">
        <v>88</v>
      </c>
      <c r="Y131" s="95">
        <v>2</v>
      </c>
      <c r="Z131" s="95">
        <v>1</v>
      </c>
      <c r="AA131" s="96" t="str">
        <f t="shared" si="770"/>
        <v>ZRR2</v>
      </c>
      <c r="AB131" s="96" t="str">
        <f t="shared" si="770"/>
        <v>ZRL1</v>
      </c>
      <c r="AC131" s="74"/>
      <c r="AD131" s="74">
        <f t="shared" si="771"/>
        <v>0</v>
      </c>
      <c r="AE131" s="74">
        <f t="shared" si="772"/>
        <v>0</v>
      </c>
      <c r="AF131" s="74">
        <f t="shared" si="773"/>
        <v>0</v>
      </c>
      <c r="AG131" s="74">
        <f t="shared" si="774"/>
        <v>0</v>
      </c>
      <c r="AH131" s="74">
        <f t="shared" si="775"/>
        <v>0</v>
      </c>
      <c r="AI131" s="74">
        <f t="shared" si="776"/>
        <v>0</v>
      </c>
      <c r="AJ131" s="74">
        <f t="shared" si="777"/>
        <v>0</v>
      </c>
      <c r="AK131" s="74">
        <f t="shared" si="778"/>
        <v>0</v>
      </c>
      <c r="AL131" s="74">
        <f t="shared" si="779"/>
        <v>0</v>
      </c>
      <c r="AM131" s="74">
        <f t="shared" si="780"/>
        <v>0</v>
      </c>
      <c r="AN131" s="74">
        <f t="shared" si="781"/>
        <v>0</v>
      </c>
      <c r="AO131" s="74">
        <f t="shared" si="782"/>
        <v>0</v>
      </c>
      <c r="AP131" s="74">
        <f t="shared" si="783"/>
        <v>0</v>
      </c>
      <c r="AQ131" s="74">
        <f t="shared" si="784"/>
        <v>0</v>
      </c>
      <c r="AR131" s="74">
        <f t="shared" si="785"/>
        <v>0</v>
      </c>
      <c r="AS131" s="74">
        <f t="shared" si="786"/>
        <v>0</v>
      </c>
      <c r="AT131" s="74">
        <f t="shared" si="787"/>
        <v>0</v>
      </c>
      <c r="AU131" s="74">
        <f t="shared" si="788"/>
        <v>0</v>
      </c>
      <c r="AV131" s="74">
        <f t="shared" si="789"/>
        <v>0</v>
      </c>
      <c r="AW131" s="74">
        <f t="shared" si="790"/>
        <v>0</v>
      </c>
      <c r="AX131" s="74">
        <f t="shared" si="791"/>
        <v>0</v>
      </c>
      <c r="AY131" s="74">
        <f t="shared" si="792"/>
        <v>0</v>
      </c>
      <c r="AZ131" s="74">
        <f t="shared" si="793"/>
        <v>0</v>
      </c>
      <c r="BA131" s="74">
        <f t="shared" si="794"/>
        <v>0</v>
      </c>
      <c r="BB131" s="74">
        <f t="shared" si="795"/>
        <v>0</v>
      </c>
      <c r="BC131" s="74">
        <f t="shared" si="796"/>
        <v>0</v>
      </c>
      <c r="BD131" s="74">
        <f t="shared" si="797"/>
        <v>0</v>
      </c>
      <c r="BE131" s="74">
        <f t="shared" si="798"/>
        <v>0</v>
      </c>
      <c r="BF131" s="74">
        <f t="shared" si="799"/>
        <v>0</v>
      </c>
      <c r="BG131" s="74">
        <f t="shared" si="800"/>
        <v>0</v>
      </c>
      <c r="BH131" s="74">
        <f t="shared" si="801"/>
        <v>6</v>
      </c>
      <c r="BI131" s="74">
        <f t="shared" si="802"/>
        <v>12</v>
      </c>
      <c r="BJ131" s="74">
        <f t="shared" si="803"/>
        <v>0</v>
      </c>
      <c r="BK131" s="74">
        <f t="shared" si="804"/>
        <v>2</v>
      </c>
      <c r="BL131" s="74">
        <f t="shared" si="805"/>
        <v>0</v>
      </c>
      <c r="BM131" s="74">
        <f t="shared" si="806"/>
        <v>1</v>
      </c>
      <c r="BN131" s="74">
        <f t="shared" si="807"/>
        <v>12</v>
      </c>
      <c r="BO131" s="74">
        <f t="shared" si="808"/>
        <v>6</v>
      </c>
      <c r="BP131" s="74">
        <f t="shared" si="809"/>
        <v>2</v>
      </c>
      <c r="BQ131" s="74">
        <f t="shared" si="810"/>
        <v>0</v>
      </c>
      <c r="BR131" s="74">
        <f t="shared" si="811"/>
        <v>1</v>
      </c>
      <c r="BS131" s="74">
        <f t="shared" si="812"/>
        <v>0</v>
      </c>
      <c r="BT131" s="74">
        <f t="shared" si="813"/>
        <v>0</v>
      </c>
      <c r="BU131" s="74">
        <f t="shared" si="814"/>
        <v>0</v>
      </c>
      <c r="BV131" s="74">
        <f t="shared" si="815"/>
        <v>0</v>
      </c>
      <c r="BW131" s="74">
        <f t="shared" si="816"/>
        <v>0</v>
      </c>
      <c r="BX131" s="74">
        <f t="shared" si="817"/>
        <v>0</v>
      </c>
      <c r="BY131" s="74">
        <f t="shared" si="818"/>
        <v>0</v>
      </c>
      <c r="BZ131" s="74">
        <f t="shared" si="819"/>
        <v>0</v>
      </c>
      <c r="CA131" s="74">
        <f t="shared" si="820"/>
        <v>0</v>
      </c>
      <c r="CB131" s="74">
        <f t="shared" si="821"/>
        <v>0</v>
      </c>
      <c r="CC131" s="74">
        <f t="shared" si="822"/>
        <v>0</v>
      </c>
      <c r="CD131" s="74">
        <f t="shared" si="823"/>
        <v>0</v>
      </c>
      <c r="CE131" s="74">
        <f t="shared" si="824"/>
        <v>0</v>
      </c>
      <c r="CF131" s="74">
        <f t="shared" si="825"/>
        <v>0</v>
      </c>
      <c r="CG131" s="74">
        <f t="shared" si="826"/>
        <v>0</v>
      </c>
      <c r="CH131" s="74">
        <f t="shared" si="827"/>
        <v>0</v>
      </c>
      <c r="CI131" s="74">
        <f t="shared" si="828"/>
        <v>0</v>
      </c>
      <c r="CJ131" s="74">
        <f t="shared" si="829"/>
        <v>0</v>
      </c>
      <c r="CK131" s="74">
        <f t="shared" si="830"/>
        <v>0</v>
      </c>
      <c r="CL131" s="74">
        <f t="shared" si="831"/>
        <v>0</v>
      </c>
      <c r="CM131" s="74">
        <f t="shared" si="832"/>
        <v>0</v>
      </c>
      <c r="CN131" s="74">
        <f t="shared" si="833"/>
        <v>0</v>
      </c>
      <c r="CO131">
        <f t="shared" si="834"/>
        <v>0</v>
      </c>
      <c r="CP131">
        <f t="shared" si="835"/>
        <v>0</v>
      </c>
      <c r="CQ131">
        <f t="shared" si="836"/>
        <v>0</v>
      </c>
      <c r="CR131">
        <f t="shared" si="837"/>
        <v>0</v>
      </c>
      <c r="CS131">
        <f t="shared" si="838"/>
        <v>0</v>
      </c>
      <c r="CT131">
        <f t="shared" si="839"/>
        <v>0</v>
      </c>
      <c r="CU131">
        <f t="shared" si="840"/>
        <v>0</v>
      </c>
      <c r="CV131">
        <f t="shared" si="841"/>
        <v>0</v>
      </c>
      <c r="CW131">
        <f t="shared" si="842"/>
        <v>0</v>
      </c>
    </row>
    <row r="132" spans="1:101" ht="18" customHeight="1" x14ac:dyDescent="0.25">
      <c r="A132" s="108" t="s">
        <v>3</v>
      </c>
      <c r="B132" s="123" t="s">
        <v>106</v>
      </c>
      <c r="C132" s="129" t="str">
        <f t="shared" si="764"/>
        <v>H-Doppel 2</v>
      </c>
      <c r="D132" s="134" t="s">
        <v>6</v>
      </c>
      <c r="E132" s="131" t="s">
        <v>78</v>
      </c>
      <c r="F132" s="132"/>
      <c r="G132" s="132" t="str">
        <f t="shared" si="765"/>
        <v>H-Doppel 2</v>
      </c>
      <c r="H132" s="132"/>
      <c r="I132" s="132"/>
      <c r="J132" s="133"/>
      <c r="K132" s="120"/>
      <c r="L132" s="114">
        <v>6</v>
      </c>
      <c r="M132" s="114">
        <v>3</v>
      </c>
      <c r="N132" s="114">
        <v>6</v>
      </c>
      <c r="O132" s="114">
        <v>1</v>
      </c>
      <c r="P132" s="114"/>
      <c r="Q132" s="114"/>
      <c r="R132" s="115">
        <f t="shared" si="766"/>
        <v>2</v>
      </c>
      <c r="S132" s="115">
        <f t="shared" si="767"/>
        <v>0</v>
      </c>
      <c r="T132" s="115">
        <f t="shared" si="768"/>
        <v>1</v>
      </c>
      <c r="U132" s="115">
        <f t="shared" si="769"/>
        <v>0</v>
      </c>
      <c r="V132" s="97">
        <v>2</v>
      </c>
      <c r="W132" s="191" t="s">
        <v>90</v>
      </c>
      <c r="X132" s="192" t="s">
        <v>88</v>
      </c>
      <c r="Y132" s="95">
        <v>2</v>
      </c>
      <c r="Z132" s="95">
        <v>1</v>
      </c>
      <c r="AA132" s="96" t="str">
        <f t="shared" si="770"/>
        <v>ZRR2</v>
      </c>
      <c r="AB132" s="96" t="str">
        <f t="shared" si="770"/>
        <v>ZRL1</v>
      </c>
      <c r="AC132" s="74"/>
      <c r="AD132" s="74">
        <f t="shared" si="771"/>
        <v>0</v>
      </c>
      <c r="AE132" s="74">
        <f t="shared" si="772"/>
        <v>0</v>
      </c>
      <c r="AF132" s="74">
        <f t="shared" si="773"/>
        <v>0</v>
      </c>
      <c r="AG132" s="74">
        <f t="shared" si="774"/>
        <v>0</v>
      </c>
      <c r="AH132" s="74">
        <f t="shared" si="775"/>
        <v>0</v>
      </c>
      <c r="AI132" s="74">
        <f t="shared" si="776"/>
        <v>0</v>
      </c>
      <c r="AJ132" s="74">
        <f t="shared" si="777"/>
        <v>0</v>
      </c>
      <c r="AK132" s="74">
        <f t="shared" si="778"/>
        <v>0</v>
      </c>
      <c r="AL132" s="74">
        <f t="shared" si="779"/>
        <v>0</v>
      </c>
      <c r="AM132" s="74">
        <f t="shared" si="780"/>
        <v>0</v>
      </c>
      <c r="AN132" s="74">
        <f t="shared" si="781"/>
        <v>0</v>
      </c>
      <c r="AO132" s="74">
        <f t="shared" si="782"/>
        <v>0</v>
      </c>
      <c r="AP132" s="74">
        <f t="shared" si="783"/>
        <v>0</v>
      </c>
      <c r="AQ132" s="74">
        <f t="shared" si="784"/>
        <v>0</v>
      </c>
      <c r="AR132" s="74">
        <f t="shared" si="785"/>
        <v>0</v>
      </c>
      <c r="AS132" s="74">
        <f t="shared" si="786"/>
        <v>0</v>
      </c>
      <c r="AT132" s="74">
        <f t="shared" si="787"/>
        <v>0</v>
      </c>
      <c r="AU132" s="74">
        <f t="shared" si="788"/>
        <v>0</v>
      </c>
      <c r="AV132" s="74">
        <f t="shared" si="789"/>
        <v>0</v>
      </c>
      <c r="AW132" s="74">
        <f t="shared" si="790"/>
        <v>0</v>
      </c>
      <c r="AX132" s="74">
        <f t="shared" si="791"/>
        <v>0</v>
      </c>
      <c r="AY132" s="74">
        <f t="shared" si="792"/>
        <v>0</v>
      </c>
      <c r="AZ132" s="74">
        <f t="shared" si="793"/>
        <v>0</v>
      </c>
      <c r="BA132" s="74">
        <f t="shared" si="794"/>
        <v>0</v>
      </c>
      <c r="BB132" s="74">
        <f t="shared" si="795"/>
        <v>0</v>
      </c>
      <c r="BC132" s="74">
        <f t="shared" si="796"/>
        <v>0</v>
      </c>
      <c r="BD132" s="74">
        <f t="shared" si="797"/>
        <v>0</v>
      </c>
      <c r="BE132" s="74">
        <f t="shared" si="798"/>
        <v>0</v>
      </c>
      <c r="BF132" s="74">
        <f t="shared" si="799"/>
        <v>0</v>
      </c>
      <c r="BG132" s="74">
        <f t="shared" si="800"/>
        <v>0</v>
      </c>
      <c r="BH132" s="74">
        <f t="shared" si="801"/>
        <v>12</v>
      </c>
      <c r="BI132" s="74">
        <f t="shared" si="802"/>
        <v>4</v>
      </c>
      <c r="BJ132" s="74">
        <f t="shared" si="803"/>
        <v>2</v>
      </c>
      <c r="BK132" s="74">
        <f t="shared" si="804"/>
        <v>0</v>
      </c>
      <c r="BL132" s="74">
        <f t="shared" si="805"/>
        <v>1</v>
      </c>
      <c r="BM132" s="74">
        <f t="shared" si="806"/>
        <v>0</v>
      </c>
      <c r="BN132" s="74">
        <f t="shared" si="807"/>
        <v>4</v>
      </c>
      <c r="BO132" s="74">
        <f t="shared" si="808"/>
        <v>12</v>
      </c>
      <c r="BP132" s="74">
        <f t="shared" si="809"/>
        <v>0</v>
      </c>
      <c r="BQ132" s="74">
        <f t="shared" si="810"/>
        <v>2</v>
      </c>
      <c r="BR132" s="74">
        <f t="shared" si="811"/>
        <v>0</v>
      </c>
      <c r="BS132" s="74">
        <f t="shared" si="812"/>
        <v>1</v>
      </c>
      <c r="BT132" s="74">
        <f t="shared" si="813"/>
        <v>0</v>
      </c>
      <c r="BU132" s="74">
        <f t="shared" si="814"/>
        <v>0</v>
      </c>
      <c r="BV132" s="74">
        <f t="shared" si="815"/>
        <v>0</v>
      </c>
      <c r="BW132" s="74">
        <f t="shared" si="816"/>
        <v>0</v>
      </c>
      <c r="BX132" s="74">
        <f t="shared" si="817"/>
        <v>0</v>
      </c>
      <c r="BY132" s="74">
        <f t="shared" si="818"/>
        <v>0</v>
      </c>
      <c r="BZ132" s="74">
        <f t="shared" si="819"/>
        <v>0</v>
      </c>
      <c r="CA132" s="74">
        <f t="shared" si="820"/>
        <v>0</v>
      </c>
      <c r="CB132" s="74">
        <f t="shared" si="821"/>
        <v>0</v>
      </c>
      <c r="CC132" s="74">
        <f t="shared" si="822"/>
        <v>0</v>
      </c>
      <c r="CD132" s="74">
        <f t="shared" si="823"/>
        <v>0</v>
      </c>
      <c r="CE132" s="74">
        <f t="shared" si="824"/>
        <v>0</v>
      </c>
      <c r="CF132" s="74">
        <f t="shared" si="825"/>
        <v>0</v>
      </c>
      <c r="CG132" s="74">
        <f t="shared" si="826"/>
        <v>0</v>
      </c>
      <c r="CH132" s="74">
        <f t="shared" si="827"/>
        <v>0</v>
      </c>
      <c r="CI132" s="74">
        <f t="shared" si="828"/>
        <v>0</v>
      </c>
      <c r="CJ132" s="74">
        <f t="shared" si="829"/>
        <v>0</v>
      </c>
      <c r="CK132" s="74">
        <f t="shared" si="830"/>
        <v>0</v>
      </c>
      <c r="CL132" s="74">
        <f t="shared" si="831"/>
        <v>0</v>
      </c>
      <c r="CM132" s="74">
        <f t="shared" si="832"/>
        <v>0</v>
      </c>
      <c r="CN132" s="74">
        <f t="shared" si="833"/>
        <v>0</v>
      </c>
      <c r="CO132">
        <f t="shared" si="834"/>
        <v>0</v>
      </c>
      <c r="CP132">
        <f t="shared" si="835"/>
        <v>0</v>
      </c>
      <c r="CQ132">
        <f t="shared" si="836"/>
        <v>0</v>
      </c>
      <c r="CR132">
        <f t="shared" si="837"/>
        <v>0</v>
      </c>
      <c r="CS132">
        <f t="shared" si="838"/>
        <v>0</v>
      </c>
      <c r="CT132">
        <f t="shared" si="839"/>
        <v>0</v>
      </c>
      <c r="CU132">
        <f t="shared" si="840"/>
        <v>0</v>
      </c>
      <c r="CV132">
        <f t="shared" si="841"/>
        <v>0</v>
      </c>
      <c r="CW132">
        <f t="shared" si="842"/>
        <v>0</v>
      </c>
    </row>
    <row r="133" spans="1:101" ht="18" customHeight="1" x14ac:dyDescent="0.25">
      <c r="A133" s="108" t="s">
        <v>4</v>
      </c>
      <c r="B133" s="123" t="s">
        <v>106</v>
      </c>
      <c r="C133" s="129" t="str">
        <f t="shared" si="764"/>
        <v>D-Doppel</v>
      </c>
      <c r="D133" s="134" t="s">
        <v>6</v>
      </c>
      <c r="E133" s="131" t="s">
        <v>78</v>
      </c>
      <c r="F133" s="132"/>
      <c r="G133" s="132" t="str">
        <f t="shared" si="765"/>
        <v>D-Doppel</v>
      </c>
      <c r="H133" s="132"/>
      <c r="I133" s="132"/>
      <c r="J133" s="133"/>
      <c r="K133" s="121"/>
      <c r="L133" s="119">
        <v>4</v>
      </c>
      <c r="M133" s="119">
        <v>6</v>
      </c>
      <c r="N133" s="119">
        <v>3</v>
      </c>
      <c r="O133" s="119">
        <v>6</v>
      </c>
      <c r="P133" s="119"/>
      <c r="Q133" s="119"/>
      <c r="R133" s="115">
        <f t="shared" si="766"/>
        <v>0</v>
      </c>
      <c r="S133" s="115">
        <f t="shared" si="767"/>
        <v>2</v>
      </c>
      <c r="T133" s="115">
        <f t="shared" si="768"/>
        <v>0</v>
      </c>
      <c r="U133" s="115">
        <f t="shared" si="769"/>
        <v>1</v>
      </c>
      <c r="V133" s="97" t="s">
        <v>82</v>
      </c>
      <c r="W133" s="97" t="s">
        <v>90</v>
      </c>
      <c r="X133" s="95" t="s">
        <v>88</v>
      </c>
      <c r="Y133" s="95">
        <v>2</v>
      </c>
      <c r="Z133" s="95">
        <v>1</v>
      </c>
      <c r="AA133" s="96" t="str">
        <f t="shared" si="770"/>
        <v>ZRR2</v>
      </c>
      <c r="AB133" s="96" t="str">
        <f t="shared" si="770"/>
        <v>ZRL1</v>
      </c>
      <c r="AC133" s="74"/>
      <c r="AD133" s="74">
        <f t="shared" si="771"/>
        <v>0</v>
      </c>
      <c r="AE133" s="74">
        <f t="shared" si="772"/>
        <v>0</v>
      </c>
      <c r="AF133" s="74">
        <f t="shared" si="773"/>
        <v>0</v>
      </c>
      <c r="AG133" s="74">
        <f t="shared" si="774"/>
        <v>0</v>
      </c>
      <c r="AH133" s="74">
        <f t="shared" si="775"/>
        <v>0</v>
      </c>
      <c r="AI133" s="74">
        <f t="shared" si="776"/>
        <v>0</v>
      </c>
      <c r="AJ133" s="74">
        <f t="shared" si="777"/>
        <v>0</v>
      </c>
      <c r="AK133" s="74">
        <f t="shared" si="778"/>
        <v>0</v>
      </c>
      <c r="AL133" s="74">
        <f t="shared" si="779"/>
        <v>0</v>
      </c>
      <c r="AM133" s="74">
        <f t="shared" si="780"/>
        <v>0</v>
      </c>
      <c r="AN133" s="74">
        <f t="shared" si="781"/>
        <v>0</v>
      </c>
      <c r="AO133" s="74">
        <f t="shared" si="782"/>
        <v>0</v>
      </c>
      <c r="AP133" s="74">
        <f t="shared" si="783"/>
        <v>0</v>
      </c>
      <c r="AQ133" s="74">
        <f t="shared" si="784"/>
        <v>0</v>
      </c>
      <c r="AR133" s="74">
        <f t="shared" si="785"/>
        <v>0</v>
      </c>
      <c r="AS133" s="74">
        <f t="shared" si="786"/>
        <v>0</v>
      </c>
      <c r="AT133" s="74">
        <f t="shared" si="787"/>
        <v>0</v>
      </c>
      <c r="AU133" s="74">
        <f t="shared" si="788"/>
        <v>0</v>
      </c>
      <c r="AV133" s="74">
        <f t="shared" si="789"/>
        <v>0</v>
      </c>
      <c r="AW133" s="74">
        <f t="shared" si="790"/>
        <v>0</v>
      </c>
      <c r="AX133" s="74">
        <f t="shared" si="791"/>
        <v>0</v>
      </c>
      <c r="AY133" s="74">
        <f t="shared" si="792"/>
        <v>0</v>
      </c>
      <c r="AZ133" s="74">
        <f t="shared" si="793"/>
        <v>0</v>
      </c>
      <c r="BA133" s="74">
        <f t="shared" si="794"/>
        <v>0</v>
      </c>
      <c r="BB133" s="74">
        <f t="shared" si="795"/>
        <v>0</v>
      </c>
      <c r="BC133" s="74">
        <f t="shared" si="796"/>
        <v>0</v>
      </c>
      <c r="BD133" s="74">
        <f t="shared" si="797"/>
        <v>0</v>
      </c>
      <c r="BE133" s="74">
        <f t="shared" si="798"/>
        <v>0</v>
      </c>
      <c r="BF133" s="74">
        <f t="shared" si="799"/>
        <v>0</v>
      </c>
      <c r="BG133" s="74">
        <f t="shared" si="800"/>
        <v>0</v>
      </c>
      <c r="BH133" s="74">
        <f t="shared" si="801"/>
        <v>7</v>
      </c>
      <c r="BI133" s="74">
        <f t="shared" si="802"/>
        <v>12</v>
      </c>
      <c r="BJ133" s="74">
        <f t="shared" si="803"/>
        <v>0</v>
      </c>
      <c r="BK133" s="74">
        <f t="shared" si="804"/>
        <v>2</v>
      </c>
      <c r="BL133" s="74">
        <f t="shared" si="805"/>
        <v>0</v>
      </c>
      <c r="BM133" s="74">
        <f t="shared" si="806"/>
        <v>1</v>
      </c>
      <c r="BN133" s="74">
        <f t="shared" si="807"/>
        <v>12</v>
      </c>
      <c r="BO133" s="74">
        <f t="shared" si="808"/>
        <v>7</v>
      </c>
      <c r="BP133" s="74">
        <f t="shared" si="809"/>
        <v>2</v>
      </c>
      <c r="BQ133" s="74">
        <f t="shared" si="810"/>
        <v>0</v>
      </c>
      <c r="BR133" s="74">
        <f t="shared" si="811"/>
        <v>1</v>
      </c>
      <c r="BS133" s="74">
        <f t="shared" si="812"/>
        <v>0</v>
      </c>
      <c r="BT133" s="74">
        <f t="shared" si="813"/>
        <v>0</v>
      </c>
      <c r="BU133" s="74">
        <f t="shared" si="814"/>
        <v>0</v>
      </c>
      <c r="BV133" s="74">
        <f t="shared" si="815"/>
        <v>0</v>
      </c>
      <c r="BW133" s="74">
        <f t="shared" si="816"/>
        <v>0</v>
      </c>
      <c r="BX133" s="74">
        <f t="shared" si="817"/>
        <v>0</v>
      </c>
      <c r="BY133" s="74">
        <f t="shared" si="818"/>
        <v>0</v>
      </c>
      <c r="BZ133" s="74">
        <f t="shared" si="819"/>
        <v>0</v>
      </c>
      <c r="CA133" s="74">
        <f t="shared" si="820"/>
        <v>0</v>
      </c>
      <c r="CB133" s="74">
        <f t="shared" si="821"/>
        <v>0</v>
      </c>
      <c r="CC133" s="74">
        <f t="shared" si="822"/>
        <v>0</v>
      </c>
      <c r="CD133" s="74">
        <f t="shared" si="823"/>
        <v>0</v>
      </c>
      <c r="CE133" s="74">
        <f t="shared" si="824"/>
        <v>0</v>
      </c>
      <c r="CF133" s="74">
        <f t="shared" si="825"/>
        <v>0</v>
      </c>
      <c r="CG133" s="74">
        <f t="shared" si="826"/>
        <v>0</v>
      </c>
      <c r="CH133" s="74">
        <f t="shared" si="827"/>
        <v>0</v>
      </c>
      <c r="CI133" s="74">
        <f t="shared" si="828"/>
        <v>0</v>
      </c>
      <c r="CJ133" s="74">
        <f t="shared" si="829"/>
        <v>0</v>
      </c>
      <c r="CK133" s="74">
        <f t="shared" si="830"/>
        <v>0</v>
      </c>
      <c r="CL133" s="74">
        <f t="shared" si="831"/>
        <v>0</v>
      </c>
      <c r="CM133" s="74">
        <f t="shared" si="832"/>
        <v>0</v>
      </c>
      <c r="CN133" s="74">
        <f t="shared" si="833"/>
        <v>0</v>
      </c>
      <c r="CO133">
        <f t="shared" si="834"/>
        <v>0</v>
      </c>
      <c r="CP133">
        <f t="shared" si="835"/>
        <v>0</v>
      </c>
      <c r="CQ133">
        <f t="shared" si="836"/>
        <v>0</v>
      </c>
      <c r="CR133">
        <f t="shared" si="837"/>
        <v>0</v>
      </c>
      <c r="CS133">
        <f t="shared" si="838"/>
        <v>0</v>
      </c>
      <c r="CT133">
        <f t="shared" si="839"/>
        <v>0</v>
      </c>
      <c r="CU133">
        <f t="shared" si="840"/>
        <v>0</v>
      </c>
      <c r="CV133">
        <f t="shared" si="841"/>
        <v>0</v>
      </c>
      <c r="CW133">
        <f t="shared" si="842"/>
        <v>0</v>
      </c>
    </row>
    <row r="134" spans="1:101" ht="18" customHeight="1" x14ac:dyDescent="0.25">
      <c r="A134" s="108" t="s">
        <v>5</v>
      </c>
      <c r="B134" s="123" t="s">
        <v>106</v>
      </c>
      <c r="C134" s="129" t="str">
        <f t="shared" si="764"/>
        <v>Mixed</v>
      </c>
      <c r="D134" s="134" t="s">
        <v>6</v>
      </c>
      <c r="E134" s="131" t="s">
        <v>78</v>
      </c>
      <c r="F134" s="132"/>
      <c r="G134" s="132" t="str">
        <f t="shared" si="765"/>
        <v>Mixed</v>
      </c>
      <c r="H134" s="132"/>
      <c r="I134" s="132"/>
      <c r="J134" s="133"/>
      <c r="K134" s="118"/>
      <c r="L134" s="119">
        <v>6</v>
      </c>
      <c r="M134" s="119">
        <v>7</v>
      </c>
      <c r="N134" s="119">
        <v>4</v>
      </c>
      <c r="O134" s="119">
        <v>6</v>
      </c>
      <c r="P134" s="119"/>
      <c r="Q134" s="119"/>
      <c r="R134" s="115">
        <f t="shared" si="766"/>
        <v>0</v>
      </c>
      <c r="S134" s="115">
        <f t="shared" si="767"/>
        <v>2</v>
      </c>
      <c r="T134" s="115">
        <f t="shared" si="768"/>
        <v>0</v>
      </c>
      <c r="U134" s="115">
        <f t="shared" si="769"/>
        <v>1</v>
      </c>
      <c r="V134" s="97" t="s">
        <v>83</v>
      </c>
      <c r="W134" s="97" t="s">
        <v>90</v>
      </c>
      <c r="X134" s="95" t="s">
        <v>88</v>
      </c>
      <c r="Y134" s="95">
        <v>2</v>
      </c>
      <c r="Z134" s="95">
        <v>1</v>
      </c>
      <c r="AA134" s="96" t="str">
        <f t="shared" si="770"/>
        <v>ZRR2</v>
      </c>
      <c r="AB134" s="96" t="str">
        <f t="shared" si="770"/>
        <v>ZRL1</v>
      </c>
      <c r="AC134" s="74"/>
      <c r="AD134" s="74">
        <f t="shared" si="771"/>
        <v>0</v>
      </c>
      <c r="AE134" s="74">
        <f t="shared" si="772"/>
        <v>0</v>
      </c>
      <c r="AF134" s="74">
        <f t="shared" si="773"/>
        <v>0</v>
      </c>
      <c r="AG134" s="74">
        <f t="shared" si="774"/>
        <v>0</v>
      </c>
      <c r="AH134" s="74">
        <f t="shared" si="775"/>
        <v>0</v>
      </c>
      <c r="AI134" s="74">
        <f t="shared" si="776"/>
        <v>0</v>
      </c>
      <c r="AJ134" s="74">
        <f t="shared" si="777"/>
        <v>0</v>
      </c>
      <c r="AK134" s="74">
        <f t="shared" si="778"/>
        <v>0</v>
      </c>
      <c r="AL134" s="74">
        <f t="shared" si="779"/>
        <v>0</v>
      </c>
      <c r="AM134" s="74">
        <f t="shared" si="780"/>
        <v>0</v>
      </c>
      <c r="AN134" s="74">
        <f t="shared" si="781"/>
        <v>0</v>
      </c>
      <c r="AO134" s="74">
        <f t="shared" si="782"/>
        <v>0</v>
      </c>
      <c r="AP134" s="74">
        <f t="shared" si="783"/>
        <v>0</v>
      </c>
      <c r="AQ134" s="74">
        <f t="shared" si="784"/>
        <v>0</v>
      </c>
      <c r="AR134" s="74">
        <f t="shared" si="785"/>
        <v>0</v>
      </c>
      <c r="AS134" s="74">
        <f t="shared" si="786"/>
        <v>0</v>
      </c>
      <c r="AT134" s="74">
        <f t="shared" si="787"/>
        <v>0</v>
      </c>
      <c r="AU134" s="74">
        <f t="shared" si="788"/>
        <v>0</v>
      </c>
      <c r="AV134" s="74">
        <f t="shared" si="789"/>
        <v>0</v>
      </c>
      <c r="AW134" s="74">
        <f t="shared" si="790"/>
        <v>0</v>
      </c>
      <c r="AX134" s="74">
        <f t="shared" si="791"/>
        <v>0</v>
      </c>
      <c r="AY134" s="74">
        <f t="shared" si="792"/>
        <v>0</v>
      </c>
      <c r="AZ134" s="74">
        <f t="shared" si="793"/>
        <v>0</v>
      </c>
      <c r="BA134" s="74">
        <f t="shared" si="794"/>
        <v>0</v>
      </c>
      <c r="BB134" s="74">
        <f t="shared" si="795"/>
        <v>0</v>
      </c>
      <c r="BC134" s="74">
        <f t="shared" si="796"/>
        <v>0</v>
      </c>
      <c r="BD134" s="74">
        <f t="shared" si="797"/>
        <v>0</v>
      </c>
      <c r="BE134" s="74">
        <f t="shared" si="798"/>
        <v>0</v>
      </c>
      <c r="BF134" s="74">
        <f t="shared" si="799"/>
        <v>0</v>
      </c>
      <c r="BG134" s="74">
        <f t="shared" si="800"/>
        <v>0</v>
      </c>
      <c r="BH134" s="74">
        <f t="shared" si="801"/>
        <v>10</v>
      </c>
      <c r="BI134" s="74">
        <f t="shared" si="802"/>
        <v>13</v>
      </c>
      <c r="BJ134" s="74">
        <f t="shared" si="803"/>
        <v>0</v>
      </c>
      <c r="BK134" s="74">
        <f t="shared" si="804"/>
        <v>2</v>
      </c>
      <c r="BL134" s="74">
        <f t="shared" si="805"/>
        <v>0</v>
      </c>
      <c r="BM134" s="74">
        <f t="shared" si="806"/>
        <v>1</v>
      </c>
      <c r="BN134" s="74">
        <f t="shared" si="807"/>
        <v>13</v>
      </c>
      <c r="BO134" s="74">
        <f t="shared" si="808"/>
        <v>10</v>
      </c>
      <c r="BP134" s="74">
        <f t="shared" si="809"/>
        <v>2</v>
      </c>
      <c r="BQ134" s="74">
        <f t="shared" si="810"/>
        <v>0</v>
      </c>
      <c r="BR134" s="74">
        <f t="shared" si="811"/>
        <v>1</v>
      </c>
      <c r="BS134" s="74">
        <f t="shared" si="812"/>
        <v>0</v>
      </c>
      <c r="BT134" s="74">
        <f t="shared" si="813"/>
        <v>0</v>
      </c>
      <c r="BU134" s="74">
        <f t="shared" si="814"/>
        <v>0</v>
      </c>
      <c r="BV134" s="74">
        <f t="shared" si="815"/>
        <v>0</v>
      </c>
      <c r="BW134" s="74">
        <f t="shared" si="816"/>
        <v>0</v>
      </c>
      <c r="BX134" s="74">
        <f t="shared" si="817"/>
        <v>0</v>
      </c>
      <c r="BY134" s="74">
        <f t="shared" si="818"/>
        <v>0</v>
      </c>
      <c r="BZ134" s="74">
        <f t="shared" si="819"/>
        <v>0</v>
      </c>
      <c r="CA134" s="74">
        <f t="shared" si="820"/>
        <v>0</v>
      </c>
      <c r="CB134" s="74">
        <f t="shared" si="821"/>
        <v>0</v>
      </c>
      <c r="CC134" s="74">
        <f t="shared" si="822"/>
        <v>0</v>
      </c>
      <c r="CD134" s="74">
        <f t="shared" si="823"/>
        <v>0</v>
      </c>
      <c r="CE134" s="74">
        <f t="shared" si="824"/>
        <v>0</v>
      </c>
      <c r="CF134" s="74">
        <f t="shared" si="825"/>
        <v>0</v>
      </c>
      <c r="CG134" s="74">
        <f t="shared" si="826"/>
        <v>0</v>
      </c>
      <c r="CH134" s="74">
        <f t="shared" si="827"/>
        <v>0</v>
      </c>
      <c r="CI134" s="74">
        <f t="shared" si="828"/>
        <v>0</v>
      </c>
      <c r="CJ134" s="74">
        <f t="shared" si="829"/>
        <v>0</v>
      </c>
      <c r="CK134" s="74">
        <f t="shared" si="830"/>
        <v>0</v>
      </c>
      <c r="CL134" s="74">
        <f t="shared" si="831"/>
        <v>0</v>
      </c>
      <c r="CM134" s="74">
        <f t="shared" si="832"/>
        <v>0</v>
      </c>
      <c r="CN134" s="74">
        <f t="shared" si="833"/>
        <v>0</v>
      </c>
      <c r="CO134">
        <f t="shared" si="834"/>
        <v>0</v>
      </c>
      <c r="CP134">
        <f t="shared" si="835"/>
        <v>0</v>
      </c>
      <c r="CQ134">
        <f t="shared" si="836"/>
        <v>0</v>
      </c>
      <c r="CR134">
        <f t="shared" si="837"/>
        <v>0</v>
      </c>
      <c r="CS134">
        <f t="shared" si="838"/>
        <v>0</v>
      </c>
      <c r="CT134">
        <f t="shared" si="839"/>
        <v>0</v>
      </c>
      <c r="CU134">
        <f t="shared" si="840"/>
        <v>0</v>
      </c>
      <c r="CV134">
        <f t="shared" si="841"/>
        <v>0</v>
      </c>
      <c r="CW134">
        <f t="shared" si="842"/>
        <v>0</v>
      </c>
    </row>
    <row r="135" spans="1:101" ht="15.9" customHeight="1" x14ac:dyDescent="0.3">
      <c r="A135" s="2"/>
      <c r="B135" s="100"/>
      <c r="C135" s="100"/>
      <c r="D135" s="102"/>
      <c r="E135" s="102"/>
      <c r="F135" s="102"/>
      <c r="G135" s="102"/>
      <c r="H135" s="102"/>
      <c r="I135" s="102"/>
      <c r="J135" s="10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95"/>
      <c r="W135" s="95"/>
      <c r="X135" s="95"/>
      <c r="Y135" s="95"/>
      <c r="Z135" s="95"/>
      <c r="AA135" s="96"/>
      <c r="AB135" s="96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</row>
    <row r="136" spans="1:101" ht="15.9" customHeight="1" x14ac:dyDescent="0.3">
      <c r="A136" s="2"/>
      <c r="B136" s="100"/>
      <c r="C136" s="100"/>
      <c r="D136" s="102"/>
      <c r="E136" s="102"/>
      <c r="F136" s="102"/>
      <c r="G136" s="102"/>
      <c r="H136" s="102"/>
      <c r="I136" s="102"/>
      <c r="J136" s="10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95"/>
      <c r="W136" s="95"/>
      <c r="X136" s="95"/>
      <c r="Y136" s="95"/>
      <c r="Z136" s="95"/>
      <c r="AA136" s="96"/>
      <c r="AB136" s="96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</row>
    <row r="137" spans="1:101" ht="15.9" customHeight="1" x14ac:dyDescent="0.4">
      <c r="B137" s="102"/>
      <c r="C137" s="101"/>
      <c r="D137" s="101"/>
      <c r="E137" s="101" t="str">
        <f>TEXT($A$2+2,"TTTT, TT.MM.JJJJ")&amp;" 9:00 Uhr"</f>
        <v>Sonntag, 06.08.2017 9:00 Uhr</v>
      </c>
      <c r="F137" s="101"/>
      <c r="G137" s="101"/>
      <c r="H137" s="101"/>
      <c r="I137" s="101"/>
      <c r="J137" s="101"/>
      <c r="K137" s="12"/>
      <c r="V137" s="95"/>
      <c r="W137" s="95"/>
      <c r="X137" s="95"/>
      <c r="Y137" s="95"/>
      <c r="Z137" s="95"/>
      <c r="AA137" s="96"/>
      <c r="AB137" s="96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4"/>
      <c r="CH137" s="74"/>
      <c r="CI137" s="74"/>
      <c r="CJ137" s="74"/>
      <c r="CK137" s="74"/>
      <c r="CL137" s="74"/>
      <c r="CM137" s="74"/>
      <c r="CN137" s="74"/>
    </row>
    <row r="138" spans="1:101" ht="15.9" customHeight="1" x14ac:dyDescent="0.4">
      <c r="A138" s="2"/>
      <c r="B138" s="100"/>
      <c r="C138" s="100"/>
      <c r="D138" s="102"/>
      <c r="E138" s="102"/>
      <c r="F138" s="102"/>
      <c r="G138" s="102"/>
      <c r="H138" s="102"/>
      <c r="I138" s="102"/>
      <c r="J138" s="102"/>
      <c r="L138" s="8" t="s">
        <v>22</v>
      </c>
      <c r="M138" s="7"/>
      <c r="N138" s="8" t="s">
        <v>23</v>
      </c>
      <c r="O138" s="7"/>
      <c r="P138" s="8" t="s">
        <v>24</v>
      </c>
      <c r="Q138" s="7"/>
      <c r="R138" s="8" t="s">
        <v>19</v>
      </c>
      <c r="S138" s="8"/>
      <c r="T138" s="8" t="s">
        <v>21</v>
      </c>
      <c r="U138" s="8"/>
      <c r="V138" s="95"/>
      <c r="W138" s="95"/>
      <c r="X138" s="95"/>
      <c r="Y138" s="95"/>
      <c r="Z138" s="95"/>
      <c r="AA138" s="96"/>
      <c r="AB138" s="96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4"/>
      <c r="CH138" s="74"/>
      <c r="CI138" s="74"/>
      <c r="CJ138" s="74"/>
      <c r="CK138" s="74"/>
      <c r="CL138" s="74"/>
      <c r="CM138" s="74"/>
      <c r="CN138" s="74"/>
    </row>
    <row r="139" spans="1:101" ht="18" customHeight="1" x14ac:dyDescent="0.25">
      <c r="A139" s="123" t="s">
        <v>0</v>
      </c>
      <c r="B139" s="123" t="s">
        <v>77</v>
      </c>
      <c r="C139" s="129" t="str">
        <f t="shared" ref="C139:C144" si="843">VLOOKUP(V139,$AK$2:$AL$5,2,)</f>
        <v>H-Doppel 1</v>
      </c>
      <c r="D139" s="134" t="s">
        <v>6</v>
      </c>
      <c r="E139" s="131" t="s">
        <v>114</v>
      </c>
      <c r="F139" s="132"/>
      <c r="G139" s="132" t="str">
        <f t="shared" ref="G139:G144" si="844">VLOOKUP(V139,$AK$2:$AL$5,2,)</f>
        <v>H-Doppel 1</v>
      </c>
      <c r="H139" s="132"/>
      <c r="I139" s="132"/>
      <c r="J139" s="133"/>
      <c r="K139" s="120"/>
      <c r="L139" s="114">
        <v>2</v>
      </c>
      <c r="M139" s="114">
        <v>6</v>
      </c>
      <c r="N139" s="114">
        <v>2</v>
      </c>
      <c r="O139" s="114">
        <v>6</v>
      </c>
      <c r="P139" s="114"/>
      <c r="Q139" s="114"/>
      <c r="R139" s="115">
        <f t="shared" ref="R139:R144" si="845">IF(L139&gt;M139,1,0)+IF(N139&gt;O139,1,0)+IF(P139&gt;Q139,1,0)</f>
        <v>0</v>
      </c>
      <c r="S139" s="115">
        <f t="shared" ref="S139:S144" si="846">IF(L139&lt;M139,1,0)+IF(N139&lt;O139,1,0)+IF(P139&lt;Q139,1,0)</f>
        <v>2</v>
      </c>
      <c r="T139" s="115">
        <f t="shared" ref="T139:T144" si="847">IF(R139&gt;S139,1,0)</f>
        <v>0</v>
      </c>
      <c r="U139" s="115">
        <f t="shared" ref="U139:U144" si="848">IF(R139&lt;S139,1,0)</f>
        <v>1</v>
      </c>
      <c r="V139" s="97">
        <v>1</v>
      </c>
      <c r="W139" s="97" t="s">
        <v>90</v>
      </c>
      <c r="X139" s="95" t="s">
        <v>88</v>
      </c>
      <c r="Y139" s="95">
        <v>1</v>
      </c>
      <c r="Z139" s="95">
        <v>2</v>
      </c>
      <c r="AA139" s="96" t="str">
        <f t="shared" ref="AA139:AB144" si="849">IF(Y139=1,"ZR"&amp;W139&amp;Y139,IF(Y139=2,"ZR"&amp;W139&amp;Y139,Y139&amp;"R"&amp;W139))</f>
        <v>ZRR1</v>
      </c>
      <c r="AB139" s="96" t="str">
        <f t="shared" si="849"/>
        <v>ZRL2</v>
      </c>
      <c r="AC139" s="74"/>
      <c r="AD139" s="74">
        <f t="shared" ref="AD139:AD144" si="850">IF($AA139="ZRG1",$L139+$N139+$P139,0)+IF($AB139="ZRG1",$M139+$O139+$Q139,0)</f>
        <v>0</v>
      </c>
      <c r="AE139" s="74">
        <f t="shared" ref="AE139:AE144" si="851">IF($AA139="ZRG1",$M139+$O139+$Q139,0)+IF($AB139="ZRG1",$L139+$N139+$P139,0)</f>
        <v>0</v>
      </c>
      <c r="AF139" s="74">
        <f t="shared" ref="AF139:AF144" si="852">IF($AA139="ZRG1",$R139,0)+IF($AB139="ZRG1",$S139,0)</f>
        <v>0</v>
      </c>
      <c r="AG139" s="74">
        <f t="shared" ref="AG139:AG144" si="853">IF($AA139="ZRG1",$S139,0)+IF($AB139="ZRG1",$R139,0)</f>
        <v>0</v>
      </c>
      <c r="AH139" s="74">
        <f t="shared" ref="AH139:AH144" si="854">IF($AA139="ZRG1",$T139,0)+IF($AB139="ZRG1",$U139,0)</f>
        <v>0</v>
      </c>
      <c r="AI139" s="74">
        <f t="shared" ref="AI139:AI144" si="855">IF($AA139="ZRG1",$U139,0)+IF($AB139="ZRG1",$T139,0)</f>
        <v>0</v>
      </c>
      <c r="AJ139" s="74">
        <f t="shared" ref="AJ139:AJ144" si="856">IF($AA139="ZRG2",$L139+$N139+$P139,0)+IF($AB139="ZRG2",$M139+$O139+$Q139,0)</f>
        <v>0</v>
      </c>
      <c r="AK139" s="74">
        <f t="shared" ref="AK139:AK144" si="857">IF($AA139="ZRG2",$M139+$O139+$Q139,0)+IF($AB139="ZRG2",$L139+$N139+$P139,0)</f>
        <v>0</v>
      </c>
      <c r="AL139" s="74">
        <f t="shared" ref="AL139:AL144" si="858">IF($AA139="ZRG2",$R139,0)+IF($AB139="ZRG2",$S139,0)</f>
        <v>0</v>
      </c>
      <c r="AM139" s="74">
        <f t="shared" ref="AM139:AM144" si="859">IF($AA139="ZRG2",$S139,0)+IF($AB139="ZRG2",$R139,0)</f>
        <v>0</v>
      </c>
      <c r="AN139" s="74">
        <f t="shared" ref="AN139:AN144" si="860">IF($AA139="ZRG2",$T139,0)+IF($AB139="ZRG2",$U139,0)</f>
        <v>0</v>
      </c>
      <c r="AO139" s="74">
        <f t="shared" ref="AO139:AO144" si="861">IF($AA139="ZRG2",$U139,0)+IF($AB139="ZRG2",$T139,0)</f>
        <v>0</v>
      </c>
      <c r="AP139" s="74">
        <f t="shared" ref="AP139:AP144" si="862">IF($AA139="ZRB1",$L139+$N139+$P139,0)+IF($AB139="ZRB1",$M139+$O139+$Q139,0)</f>
        <v>0</v>
      </c>
      <c r="AQ139" s="74">
        <f t="shared" ref="AQ139:AQ144" si="863">IF($AA139="ZRB1",$M139+$O139+$Q139,0)+IF($AB139="ZRB1",$L139+$N139+$P139,0)</f>
        <v>0</v>
      </c>
      <c r="AR139" s="74">
        <f t="shared" ref="AR139:AR144" si="864">IF($AA139="ZRB1",$R139,0)+IF($AB139="ZRB1",$S139,0)</f>
        <v>0</v>
      </c>
      <c r="AS139" s="74">
        <f t="shared" ref="AS139:AS144" si="865">IF($AA139="ZRB1",$S139,0)+IF($AB139="ZRB1",$R139,0)</f>
        <v>0</v>
      </c>
      <c r="AT139" s="74">
        <f t="shared" ref="AT139:AT144" si="866">IF($AA139="ZRB1",$T139,0)+IF($AB139="ZRB1",$U139,0)</f>
        <v>0</v>
      </c>
      <c r="AU139" s="74">
        <f t="shared" ref="AU139:AU144" si="867">IF($AA139="ZRB1",$U139,0)+IF($AB139="ZRB1",$T139,0)</f>
        <v>0</v>
      </c>
      <c r="AV139" s="74">
        <f t="shared" ref="AV139:AV144" si="868">IF($AA139="ZRB2",$L139+$N139+$P139,0)+IF($AB139="ZRB2",$M139+$O139+$Q139,0)</f>
        <v>0</v>
      </c>
      <c r="AW139" s="74">
        <f t="shared" ref="AW139:AW144" si="869">IF($AA139="ZRB2",$M139+$O139+$Q139,0)+IF($AB139="ZRB2",$L139+$N139+$P139,0)</f>
        <v>0</v>
      </c>
      <c r="AX139" s="74">
        <f t="shared" ref="AX139:AX144" si="870">IF($AA139="ZRB2",$R139,0)+IF($AB139="ZRB2",$S139,0)</f>
        <v>0</v>
      </c>
      <c r="AY139" s="74">
        <f t="shared" ref="AY139:AY144" si="871">IF($AA139="ZRB2",$S139,0)+IF($AB139="ZRB2",$R139,0)</f>
        <v>0</v>
      </c>
      <c r="AZ139" s="74">
        <f t="shared" ref="AZ139:AZ144" si="872">IF($AA139="ZRB2",$T139,0)+IF($AB139="ZRB2",$U139,0)</f>
        <v>0</v>
      </c>
      <c r="BA139" s="74">
        <f t="shared" ref="BA139:BA144" si="873">IF($AA139="ZRB2",$U139,0)+IF($AB139="ZRB2",$T139,0)</f>
        <v>0</v>
      </c>
      <c r="BB139" s="74">
        <f t="shared" ref="BB139:BB144" si="874">IF($AA139="ZRR1",$L139+$N139+$P139,0)+IF($AB139="ZRR1",$M139+$O139+$Q139,0)</f>
        <v>4</v>
      </c>
      <c r="BC139" s="74">
        <f t="shared" ref="BC139:BC144" si="875">IF($AA139="ZRR1",$M139+$O139+$Q139,0)+IF($AB139="ZRR1",$L139+$N139+$P139,0)</f>
        <v>12</v>
      </c>
      <c r="BD139" s="74">
        <f t="shared" ref="BD139:BD144" si="876">IF($AA139="ZRR1",$R139,0)+IF($AB139="ZRR1",$S139,0)</f>
        <v>0</v>
      </c>
      <c r="BE139" s="74">
        <f t="shared" ref="BE139:BE144" si="877">IF($AA139="ZRR1",$S139,0)+IF($AB139="ZRR1",$R139,0)</f>
        <v>2</v>
      </c>
      <c r="BF139" s="74">
        <f t="shared" ref="BF139:BF144" si="878">IF($AA139="ZRR1",$T139,0)+IF($AB139="ZRR1",$U139,0)</f>
        <v>0</v>
      </c>
      <c r="BG139" s="74">
        <f t="shared" ref="BG139:BG144" si="879">IF($AA139="ZRR1",$U139,0)+IF($AB139="ZRR1",$T139,0)</f>
        <v>1</v>
      </c>
      <c r="BH139" s="74">
        <f t="shared" ref="BH139:BH144" si="880">IF($AA139="ZRR2",$L139+$N139+$P139,0)+IF($AB139="ZRR2",$M139+$O139+$Q139,0)</f>
        <v>0</v>
      </c>
      <c r="BI139" s="74">
        <f t="shared" ref="BI139:BI144" si="881">IF($AA139="ZRR2",$M139+$O139+$Q139,0)+IF($AB139="ZRR2",$L139+$N139+$P139,0)</f>
        <v>0</v>
      </c>
      <c r="BJ139" s="74">
        <f t="shared" ref="BJ139:BJ144" si="882">IF($AA139="ZRR2",$R139,0)+IF($AB139="ZRR2",$S139,0)</f>
        <v>0</v>
      </c>
      <c r="BK139" s="74">
        <f t="shared" ref="BK139:BK144" si="883">IF($AA139="ZRR2",$S139,0)+IF($AB139="ZRR2",$R139,0)</f>
        <v>0</v>
      </c>
      <c r="BL139" s="74">
        <f t="shared" ref="BL139:BL144" si="884">IF($AA139="ZRR2",$T139,0)+IF($AB139="ZRR2",$U139,0)</f>
        <v>0</v>
      </c>
      <c r="BM139" s="74">
        <f t="shared" ref="BM139:BM144" si="885">IF($AA139="ZRR2",$U139,0)+IF($AB139="ZRR2",$T139,0)</f>
        <v>0</v>
      </c>
      <c r="BN139" s="74">
        <f t="shared" ref="BN139:BN144" si="886">IF($AA139="ZRL1",$L139+$N139+$P139,0)+IF($AB139="ZRL1",$M139+$O139+$Q139,0)</f>
        <v>0</v>
      </c>
      <c r="BO139" s="74">
        <f t="shared" ref="BO139:BO144" si="887">IF($AA139="ZRL1",$M139+$O139+$Q139,0)+IF($AB139="ZRL1",$L139+$N139+$P139,0)</f>
        <v>0</v>
      </c>
      <c r="BP139" s="74">
        <f t="shared" ref="BP139:BP144" si="888">IF($AA139="ZRL1",$R139,0)+IF($AB139="ZRL1",$S139,0)</f>
        <v>0</v>
      </c>
      <c r="BQ139" s="74">
        <f t="shared" ref="BQ139:BQ144" si="889">IF($AA139="ZRL1",$S139,0)+IF($AB139="ZRL1",$R139,0)</f>
        <v>0</v>
      </c>
      <c r="BR139" s="74">
        <f t="shared" ref="BR139:BR144" si="890">IF($AA139="ZRL1",$T139,0)+IF($AB139="ZRL1",$U139,0)</f>
        <v>0</v>
      </c>
      <c r="BS139" s="74">
        <f t="shared" ref="BS139:BS144" si="891">IF($AA139="ZRL1",$U139,0)+IF($AB139="ZRL1",$T139,0)</f>
        <v>0</v>
      </c>
      <c r="BT139" s="74">
        <f t="shared" ref="BT139:BT144" si="892">IF($AA139="ZRL2",$L139+$N139+$P139,0)+IF($AB139="ZRL2",$M139+$O139+$Q139,0)</f>
        <v>12</v>
      </c>
      <c r="BU139" s="74">
        <f t="shared" ref="BU139:BU144" si="893">IF($AA139="ZRL2",$M139+$O139+$Q139,0)+IF($AB139="ZRL2",$L139+$N139+$P139,0)</f>
        <v>4</v>
      </c>
      <c r="BV139" s="74">
        <f t="shared" ref="BV139:BV144" si="894">IF($AA139="ZRL2",$R139,0)+IF($AB139="ZRL2",$S139,0)</f>
        <v>2</v>
      </c>
      <c r="BW139" s="74">
        <f t="shared" ref="BW139:BW144" si="895">IF($AA139="ZRL2",$S139,0)+IF($AB139="ZRL2",$R139,0)</f>
        <v>0</v>
      </c>
      <c r="BX139" s="74">
        <f t="shared" ref="BX139:BX144" si="896">IF($AA139="ZRL2",$T139,0)+IF($AB139="ZRL2",$U139,0)</f>
        <v>1</v>
      </c>
      <c r="BY139" s="74">
        <f t="shared" ref="BY139:BY144" si="897">IF($AA139="ZRL2",$U139,0)+IF($AB139="ZRL2",$T139,0)</f>
        <v>0</v>
      </c>
      <c r="BZ139" s="74">
        <f t="shared" ref="BZ139:BZ144" si="898">IF($AA139="TRG",$L139+$N139+$P139,0)+IF($AB139="TRG",$M139+$O139+$Q139,0)</f>
        <v>0</v>
      </c>
      <c r="CA139" s="74">
        <f t="shared" ref="CA139:CA144" si="899">IF($AA139="TRG",$M139+$O139+$Q139,0)+IF($AB139="TRG",$L139+$N139+$P139,0)</f>
        <v>0</v>
      </c>
      <c r="CB139" s="74">
        <f t="shared" ref="CB139:CB144" si="900">IF($AA139="TRG",$R139,0)+IF($AB139="TRG",$S139,0)</f>
        <v>0</v>
      </c>
      <c r="CC139" s="74">
        <f t="shared" ref="CC139:CC144" si="901">IF($AA139="TRG",$S139,0)+IF($AB139="TRG",$R139,0)</f>
        <v>0</v>
      </c>
      <c r="CD139" s="74">
        <f t="shared" ref="CD139:CD144" si="902">IF($AA139="TRG",$T139,0)+IF($AB139="TRG",$U139,0)</f>
        <v>0</v>
      </c>
      <c r="CE139" s="74">
        <f t="shared" ref="CE139:CE144" si="903">IF($AA139="TRG",$U139,0)+IF($AB139="TRG",$T139,0)</f>
        <v>0</v>
      </c>
      <c r="CF139" s="74">
        <f t="shared" ref="CF139:CF144" si="904">IF($AA139="TRB",$L139+$N139+$P139,0)+IF($AB139="TRB",$M139+$O139+$Q139,0)</f>
        <v>0</v>
      </c>
      <c r="CG139" s="74">
        <f t="shared" ref="CG139:CG144" si="905">IF($AA139="TRB",$M139+$O139+$Q139,0)+IF($AB139="TRB",$L139+$N139+$P139,0)</f>
        <v>0</v>
      </c>
      <c r="CH139" s="74">
        <f t="shared" ref="CH139:CH144" si="906">IF($AA139="TRB",$R139,0)+IF($AB139="TRB",$S139,0)</f>
        <v>0</v>
      </c>
      <c r="CI139" s="74">
        <f t="shared" ref="CI139:CI144" si="907">IF($AA139="TRB",$S139,0)+IF($AB139="TRB",$R139,0)</f>
        <v>0</v>
      </c>
      <c r="CJ139" s="74">
        <f t="shared" ref="CJ139:CJ144" si="908">IF($AA139="TRB",$T139,0)+IF($AB139="TRB",$U139,0)</f>
        <v>0</v>
      </c>
      <c r="CK139" s="74">
        <f t="shared" ref="CK139:CK144" si="909">IF($AA139="TRB",$U139,0)+IF($AB139="TRB",$T139,0)</f>
        <v>0</v>
      </c>
      <c r="CL139" s="74">
        <f t="shared" ref="CL139:CL144" si="910">IF($AA139="TRR",$L139+$N139+$P139,0)+IF($AB139="TRR",$M139+$O139+$Q139,0)</f>
        <v>0</v>
      </c>
      <c r="CM139" s="74">
        <f t="shared" ref="CM139:CM144" si="911">IF($AA139="TRR",$M139+$O139+$Q139,0)+IF($AB139="TRR",$L139+$N139+$P139,0)</f>
        <v>0</v>
      </c>
      <c r="CN139" s="74">
        <f t="shared" ref="CN139:CN144" si="912">IF($AA139="TRR",$R139,0)+IF($AB139="TRR",$S139,0)</f>
        <v>0</v>
      </c>
      <c r="CO139">
        <f t="shared" ref="CO139:CO144" si="913">IF($AA139="TRR",$S139,0)+IF($AB139="TRR",$R139,0)</f>
        <v>0</v>
      </c>
      <c r="CP139">
        <f t="shared" ref="CP139:CP144" si="914">IF($AA139="TRR",$T139,0)+IF($AB139="TRR",$U139,0)</f>
        <v>0</v>
      </c>
      <c r="CQ139">
        <f t="shared" ref="CQ139:CQ144" si="915">IF($AA139="TRR",$U139,0)+IF($AB139="TRR",$T139,0)</f>
        <v>0</v>
      </c>
      <c r="CR139">
        <f t="shared" ref="CR139:CR144" si="916">IF($AA139="TRL",$L139+$N139+$P139,0)+IF($AB139="TRL",$M139+$O139+$Q139,0)</f>
        <v>0</v>
      </c>
      <c r="CS139">
        <f t="shared" ref="CS139:CS144" si="917">IF($AA139="TRL",$M139+$O139+$Q139,0)+IF($AB139="TRL",$L139+$N139+$P139,0)</f>
        <v>0</v>
      </c>
      <c r="CT139">
        <f t="shared" ref="CT139:CT144" si="918">IF($AA139="TRL",$R139,0)+IF($AB139="TRL",$S139,0)</f>
        <v>0</v>
      </c>
      <c r="CU139">
        <f t="shared" ref="CU139:CU144" si="919">IF($AA139="TRL",$S139,0)+IF($AB139="TRL",$R139,0)</f>
        <v>0</v>
      </c>
      <c r="CV139">
        <f t="shared" ref="CV139:CV144" si="920">IF($AA139="TRL",$T139,0)+IF($AB139="TRL",$U139,0)</f>
        <v>0</v>
      </c>
      <c r="CW139">
        <f t="shared" ref="CW139:CW144" si="921">IF($AA139="TRL",$U139,0)+IF($AB139="TRL",$T139,0)</f>
        <v>0</v>
      </c>
    </row>
    <row r="140" spans="1:101" ht="18" customHeight="1" x14ac:dyDescent="0.25">
      <c r="A140" s="123" t="s">
        <v>1</v>
      </c>
      <c r="B140" s="123" t="s">
        <v>77</v>
      </c>
      <c r="C140" s="129" t="str">
        <f t="shared" si="843"/>
        <v>H-Doppel 2</v>
      </c>
      <c r="D140" s="134" t="s">
        <v>6</v>
      </c>
      <c r="E140" s="131" t="s">
        <v>114</v>
      </c>
      <c r="F140" s="132"/>
      <c r="G140" s="132" t="str">
        <f t="shared" si="844"/>
        <v>H-Doppel 2</v>
      </c>
      <c r="H140" s="132"/>
      <c r="I140" s="132"/>
      <c r="J140" s="133"/>
      <c r="K140" s="128"/>
      <c r="L140" s="114">
        <v>7</v>
      </c>
      <c r="M140" s="114">
        <v>5</v>
      </c>
      <c r="N140" s="114">
        <v>6</v>
      </c>
      <c r="O140" s="114">
        <v>2</v>
      </c>
      <c r="P140" s="114"/>
      <c r="Q140" s="114"/>
      <c r="R140" s="115">
        <f t="shared" si="845"/>
        <v>2</v>
      </c>
      <c r="S140" s="115">
        <f t="shared" si="846"/>
        <v>0</v>
      </c>
      <c r="T140" s="115">
        <f t="shared" si="847"/>
        <v>1</v>
      </c>
      <c r="U140" s="115">
        <f t="shared" si="848"/>
        <v>0</v>
      </c>
      <c r="V140" s="97">
        <v>2</v>
      </c>
      <c r="W140" s="97" t="s">
        <v>90</v>
      </c>
      <c r="X140" s="95" t="s">
        <v>88</v>
      </c>
      <c r="Y140" s="95">
        <v>1</v>
      </c>
      <c r="Z140" s="95">
        <v>2</v>
      </c>
      <c r="AA140" s="96" t="str">
        <f t="shared" si="849"/>
        <v>ZRR1</v>
      </c>
      <c r="AB140" s="96" t="str">
        <f t="shared" si="849"/>
        <v>ZRL2</v>
      </c>
      <c r="AC140" s="74"/>
      <c r="AD140" s="74">
        <f t="shared" si="850"/>
        <v>0</v>
      </c>
      <c r="AE140" s="74">
        <f t="shared" si="851"/>
        <v>0</v>
      </c>
      <c r="AF140" s="74">
        <f t="shared" si="852"/>
        <v>0</v>
      </c>
      <c r="AG140" s="74">
        <f t="shared" si="853"/>
        <v>0</v>
      </c>
      <c r="AH140" s="74">
        <f t="shared" si="854"/>
        <v>0</v>
      </c>
      <c r="AI140" s="74">
        <f t="shared" si="855"/>
        <v>0</v>
      </c>
      <c r="AJ140" s="74">
        <f t="shared" si="856"/>
        <v>0</v>
      </c>
      <c r="AK140" s="74">
        <f t="shared" si="857"/>
        <v>0</v>
      </c>
      <c r="AL140" s="74">
        <f t="shared" si="858"/>
        <v>0</v>
      </c>
      <c r="AM140" s="74">
        <f t="shared" si="859"/>
        <v>0</v>
      </c>
      <c r="AN140" s="74">
        <f t="shared" si="860"/>
        <v>0</v>
      </c>
      <c r="AO140" s="74">
        <f t="shared" si="861"/>
        <v>0</v>
      </c>
      <c r="AP140" s="74">
        <f t="shared" si="862"/>
        <v>0</v>
      </c>
      <c r="AQ140" s="74">
        <f t="shared" si="863"/>
        <v>0</v>
      </c>
      <c r="AR140" s="74">
        <f t="shared" si="864"/>
        <v>0</v>
      </c>
      <c r="AS140" s="74">
        <f t="shared" si="865"/>
        <v>0</v>
      </c>
      <c r="AT140" s="74">
        <f t="shared" si="866"/>
        <v>0</v>
      </c>
      <c r="AU140" s="74">
        <f t="shared" si="867"/>
        <v>0</v>
      </c>
      <c r="AV140" s="74">
        <f t="shared" si="868"/>
        <v>0</v>
      </c>
      <c r="AW140" s="74">
        <f t="shared" si="869"/>
        <v>0</v>
      </c>
      <c r="AX140" s="74">
        <f t="shared" si="870"/>
        <v>0</v>
      </c>
      <c r="AY140" s="74">
        <f t="shared" si="871"/>
        <v>0</v>
      </c>
      <c r="AZ140" s="74">
        <f t="shared" si="872"/>
        <v>0</v>
      </c>
      <c r="BA140" s="74">
        <f t="shared" si="873"/>
        <v>0</v>
      </c>
      <c r="BB140" s="74">
        <f t="shared" si="874"/>
        <v>13</v>
      </c>
      <c r="BC140" s="74">
        <f t="shared" si="875"/>
        <v>7</v>
      </c>
      <c r="BD140" s="74">
        <f t="shared" si="876"/>
        <v>2</v>
      </c>
      <c r="BE140" s="74">
        <f t="shared" si="877"/>
        <v>0</v>
      </c>
      <c r="BF140" s="74">
        <f t="shared" si="878"/>
        <v>1</v>
      </c>
      <c r="BG140" s="74">
        <f t="shared" si="879"/>
        <v>0</v>
      </c>
      <c r="BH140" s="74">
        <f t="shared" si="880"/>
        <v>0</v>
      </c>
      <c r="BI140" s="74">
        <f t="shared" si="881"/>
        <v>0</v>
      </c>
      <c r="BJ140" s="74">
        <f t="shared" si="882"/>
        <v>0</v>
      </c>
      <c r="BK140" s="74">
        <f t="shared" si="883"/>
        <v>0</v>
      </c>
      <c r="BL140" s="74">
        <f t="shared" si="884"/>
        <v>0</v>
      </c>
      <c r="BM140" s="74">
        <f t="shared" si="885"/>
        <v>0</v>
      </c>
      <c r="BN140" s="74">
        <f t="shared" si="886"/>
        <v>0</v>
      </c>
      <c r="BO140" s="74">
        <f t="shared" si="887"/>
        <v>0</v>
      </c>
      <c r="BP140" s="74">
        <f t="shared" si="888"/>
        <v>0</v>
      </c>
      <c r="BQ140" s="74">
        <f t="shared" si="889"/>
        <v>0</v>
      </c>
      <c r="BR140" s="74">
        <f t="shared" si="890"/>
        <v>0</v>
      </c>
      <c r="BS140" s="74">
        <f t="shared" si="891"/>
        <v>0</v>
      </c>
      <c r="BT140" s="74">
        <f t="shared" si="892"/>
        <v>7</v>
      </c>
      <c r="BU140" s="74">
        <f t="shared" si="893"/>
        <v>13</v>
      </c>
      <c r="BV140" s="74">
        <f t="shared" si="894"/>
        <v>0</v>
      </c>
      <c r="BW140" s="74">
        <f t="shared" si="895"/>
        <v>2</v>
      </c>
      <c r="BX140" s="74">
        <f t="shared" si="896"/>
        <v>0</v>
      </c>
      <c r="BY140" s="74">
        <f t="shared" si="897"/>
        <v>1</v>
      </c>
      <c r="BZ140" s="74">
        <f t="shared" si="898"/>
        <v>0</v>
      </c>
      <c r="CA140" s="74">
        <f t="shared" si="899"/>
        <v>0</v>
      </c>
      <c r="CB140" s="74">
        <f t="shared" si="900"/>
        <v>0</v>
      </c>
      <c r="CC140" s="74">
        <f t="shared" si="901"/>
        <v>0</v>
      </c>
      <c r="CD140" s="74">
        <f t="shared" si="902"/>
        <v>0</v>
      </c>
      <c r="CE140" s="74">
        <f t="shared" si="903"/>
        <v>0</v>
      </c>
      <c r="CF140" s="74">
        <f t="shared" si="904"/>
        <v>0</v>
      </c>
      <c r="CG140" s="74">
        <f t="shared" si="905"/>
        <v>0</v>
      </c>
      <c r="CH140" s="74">
        <f t="shared" si="906"/>
        <v>0</v>
      </c>
      <c r="CI140" s="74">
        <f t="shared" si="907"/>
        <v>0</v>
      </c>
      <c r="CJ140" s="74">
        <f t="shared" si="908"/>
        <v>0</v>
      </c>
      <c r="CK140" s="74">
        <f t="shared" si="909"/>
        <v>0</v>
      </c>
      <c r="CL140" s="74">
        <f t="shared" si="910"/>
        <v>0</v>
      </c>
      <c r="CM140" s="74">
        <f t="shared" si="911"/>
        <v>0</v>
      </c>
      <c r="CN140" s="74">
        <f t="shared" si="912"/>
        <v>0</v>
      </c>
      <c r="CO140">
        <f t="shared" si="913"/>
        <v>0</v>
      </c>
      <c r="CP140">
        <f t="shared" si="914"/>
        <v>0</v>
      </c>
      <c r="CQ140">
        <f t="shared" si="915"/>
        <v>0</v>
      </c>
      <c r="CR140">
        <f t="shared" si="916"/>
        <v>0</v>
      </c>
      <c r="CS140">
        <f t="shared" si="917"/>
        <v>0</v>
      </c>
      <c r="CT140">
        <f t="shared" si="918"/>
        <v>0</v>
      </c>
      <c r="CU140">
        <f t="shared" si="919"/>
        <v>0</v>
      </c>
      <c r="CV140">
        <f t="shared" si="920"/>
        <v>0</v>
      </c>
      <c r="CW140">
        <f t="shared" si="921"/>
        <v>0</v>
      </c>
    </row>
    <row r="141" spans="1:101" ht="18" customHeight="1" x14ac:dyDescent="0.25">
      <c r="A141" s="123" t="s">
        <v>2</v>
      </c>
      <c r="B141" s="123" t="s">
        <v>113</v>
      </c>
      <c r="C141" s="129" t="str">
        <f t="shared" si="843"/>
        <v>H-Doppel 1</v>
      </c>
      <c r="D141" s="134" t="s">
        <v>6</v>
      </c>
      <c r="E141" s="131" t="s">
        <v>111</v>
      </c>
      <c r="F141" s="132"/>
      <c r="G141" s="132" t="str">
        <f t="shared" si="844"/>
        <v>H-Doppel 1</v>
      </c>
      <c r="H141" s="132"/>
      <c r="I141" s="132"/>
      <c r="J141" s="133"/>
      <c r="K141" s="124"/>
      <c r="L141" s="114">
        <v>6</v>
      </c>
      <c r="M141" s="114">
        <v>1</v>
      </c>
      <c r="N141" s="114">
        <v>6</v>
      </c>
      <c r="O141" s="114">
        <v>1</v>
      </c>
      <c r="P141" s="114"/>
      <c r="Q141" s="114"/>
      <c r="R141" s="115">
        <f t="shared" si="845"/>
        <v>2</v>
      </c>
      <c r="S141" s="115">
        <f t="shared" si="846"/>
        <v>0</v>
      </c>
      <c r="T141" s="115">
        <f t="shared" si="847"/>
        <v>1</v>
      </c>
      <c r="U141" s="115">
        <f t="shared" si="848"/>
        <v>0</v>
      </c>
      <c r="V141" s="97">
        <v>1</v>
      </c>
      <c r="W141" s="97" t="s">
        <v>89</v>
      </c>
      <c r="X141" s="95" t="s">
        <v>87</v>
      </c>
      <c r="Y141" s="95">
        <v>1</v>
      </c>
      <c r="Z141" s="95">
        <v>2</v>
      </c>
      <c r="AA141" s="96" t="str">
        <f t="shared" si="849"/>
        <v>ZRG1</v>
      </c>
      <c r="AB141" s="96" t="str">
        <f t="shared" si="849"/>
        <v>ZRB2</v>
      </c>
      <c r="AC141" s="74"/>
      <c r="AD141" s="74">
        <f t="shared" si="850"/>
        <v>12</v>
      </c>
      <c r="AE141" s="74">
        <f t="shared" si="851"/>
        <v>2</v>
      </c>
      <c r="AF141" s="74">
        <f t="shared" si="852"/>
        <v>2</v>
      </c>
      <c r="AG141" s="74">
        <f t="shared" si="853"/>
        <v>0</v>
      </c>
      <c r="AH141" s="74">
        <f t="shared" si="854"/>
        <v>1</v>
      </c>
      <c r="AI141" s="74">
        <f t="shared" si="855"/>
        <v>0</v>
      </c>
      <c r="AJ141" s="74">
        <f t="shared" si="856"/>
        <v>0</v>
      </c>
      <c r="AK141" s="74">
        <f t="shared" si="857"/>
        <v>0</v>
      </c>
      <c r="AL141" s="74">
        <f t="shared" si="858"/>
        <v>0</v>
      </c>
      <c r="AM141" s="74">
        <f t="shared" si="859"/>
        <v>0</v>
      </c>
      <c r="AN141" s="74">
        <f t="shared" si="860"/>
        <v>0</v>
      </c>
      <c r="AO141" s="74">
        <f t="shared" si="861"/>
        <v>0</v>
      </c>
      <c r="AP141" s="74">
        <f t="shared" si="862"/>
        <v>0</v>
      </c>
      <c r="AQ141" s="74">
        <f t="shared" si="863"/>
        <v>0</v>
      </c>
      <c r="AR141" s="74">
        <f t="shared" si="864"/>
        <v>0</v>
      </c>
      <c r="AS141" s="74">
        <f t="shared" si="865"/>
        <v>0</v>
      </c>
      <c r="AT141" s="74">
        <f t="shared" si="866"/>
        <v>0</v>
      </c>
      <c r="AU141" s="74">
        <f t="shared" si="867"/>
        <v>0</v>
      </c>
      <c r="AV141" s="74">
        <f t="shared" si="868"/>
        <v>2</v>
      </c>
      <c r="AW141" s="74">
        <f t="shared" si="869"/>
        <v>12</v>
      </c>
      <c r="AX141" s="74">
        <f t="shared" si="870"/>
        <v>0</v>
      </c>
      <c r="AY141" s="74">
        <f t="shared" si="871"/>
        <v>2</v>
      </c>
      <c r="AZ141" s="74">
        <f t="shared" si="872"/>
        <v>0</v>
      </c>
      <c r="BA141" s="74">
        <f t="shared" si="873"/>
        <v>1</v>
      </c>
      <c r="BB141" s="74">
        <f t="shared" si="874"/>
        <v>0</v>
      </c>
      <c r="BC141" s="74">
        <f t="shared" si="875"/>
        <v>0</v>
      </c>
      <c r="BD141" s="74">
        <f t="shared" si="876"/>
        <v>0</v>
      </c>
      <c r="BE141" s="74">
        <f t="shared" si="877"/>
        <v>0</v>
      </c>
      <c r="BF141" s="74">
        <f t="shared" si="878"/>
        <v>0</v>
      </c>
      <c r="BG141" s="74">
        <f t="shared" si="879"/>
        <v>0</v>
      </c>
      <c r="BH141" s="74">
        <f t="shared" si="880"/>
        <v>0</v>
      </c>
      <c r="BI141" s="74">
        <f t="shared" si="881"/>
        <v>0</v>
      </c>
      <c r="BJ141" s="74">
        <f t="shared" si="882"/>
        <v>0</v>
      </c>
      <c r="BK141" s="74">
        <f t="shared" si="883"/>
        <v>0</v>
      </c>
      <c r="BL141" s="74">
        <f t="shared" si="884"/>
        <v>0</v>
      </c>
      <c r="BM141" s="74">
        <f t="shared" si="885"/>
        <v>0</v>
      </c>
      <c r="BN141" s="74">
        <f t="shared" si="886"/>
        <v>0</v>
      </c>
      <c r="BO141" s="74">
        <f t="shared" si="887"/>
        <v>0</v>
      </c>
      <c r="BP141" s="74">
        <f t="shared" si="888"/>
        <v>0</v>
      </c>
      <c r="BQ141" s="74">
        <f t="shared" si="889"/>
        <v>0</v>
      </c>
      <c r="BR141" s="74">
        <f t="shared" si="890"/>
        <v>0</v>
      </c>
      <c r="BS141" s="74">
        <f t="shared" si="891"/>
        <v>0</v>
      </c>
      <c r="BT141" s="74">
        <f t="shared" si="892"/>
        <v>0</v>
      </c>
      <c r="BU141" s="74">
        <f t="shared" si="893"/>
        <v>0</v>
      </c>
      <c r="BV141" s="74">
        <f t="shared" si="894"/>
        <v>0</v>
      </c>
      <c r="BW141" s="74">
        <f t="shared" si="895"/>
        <v>0</v>
      </c>
      <c r="BX141" s="74">
        <f t="shared" si="896"/>
        <v>0</v>
      </c>
      <c r="BY141" s="74">
        <f t="shared" si="897"/>
        <v>0</v>
      </c>
      <c r="BZ141" s="74">
        <f t="shared" si="898"/>
        <v>0</v>
      </c>
      <c r="CA141" s="74">
        <f t="shared" si="899"/>
        <v>0</v>
      </c>
      <c r="CB141" s="74">
        <f t="shared" si="900"/>
        <v>0</v>
      </c>
      <c r="CC141" s="74">
        <f t="shared" si="901"/>
        <v>0</v>
      </c>
      <c r="CD141" s="74">
        <f t="shared" si="902"/>
        <v>0</v>
      </c>
      <c r="CE141" s="74">
        <f t="shared" si="903"/>
        <v>0</v>
      </c>
      <c r="CF141" s="74">
        <f t="shared" si="904"/>
        <v>0</v>
      </c>
      <c r="CG141" s="74">
        <f t="shared" si="905"/>
        <v>0</v>
      </c>
      <c r="CH141" s="74">
        <f t="shared" si="906"/>
        <v>0</v>
      </c>
      <c r="CI141" s="74">
        <f t="shared" si="907"/>
        <v>0</v>
      </c>
      <c r="CJ141" s="74">
        <f t="shared" si="908"/>
        <v>0</v>
      </c>
      <c r="CK141" s="74">
        <f t="shared" si="909"/>
        <v>0</v>
      </c>
      <c r="CL141" s="74">
        <f t="shared" si="910"/>
        <v>0</v>
      </c>
      <c r="CM141" s="74">
        <f t="shared" si="911"/>
        <v>0</v>
      </c>
      <c r="CN141" s="74">
        <f t="shared" si="912"/>
        <v>0</v>
      </c>
      <c r="CO141">
        <f t="shared" si="913"/>
        <v>0</v>
      </c>
      <c r="CP141">
        <f t="shared" si="914"/>
        <v>0</v>
      </c>
      <c r="CQ141">
        <f t="shared" si="915"/>
        <v>0</v>
      </c>
      <c r="CR141">
        <f t="shared" si="916"/>
        <v>0</v>
      </c>
      <c r="CS141">
        <f t="shared" si="917"/>
        <v>0</v>
      </c>
      <c r="CT141">
        <f t="shared" si="918"/>
        <v>0</v>
      </c>
      <c r="CU141">
        <f t="shared" si="919"/>
        <v>0</v>
      </c>
      <c r="CV141">
        <f t="shared" si="920"/>
        <v>0</v>
      </c>
      <c r="CW141">
        <f t="shared" si="921"/>
        <v>0</v>
      </c>
    </row>
    <row r="142" spans="1:101" ht="18" customHeight="1" x14ac:dyDescent="0.25">
      <c r="A142" s="123" t="s">
        <v>8</v>
      </c>
      <c r="B142" s="123" t="s">
        <v>113</v>
      </c>
      <c r="C142" s="129" t="str">
        <f t="shared" si="843"/>
        <v>H-Doppel 2</v>
      </c>
      <c r="D142" s="134" t="s">
        <v>6</v>
      </c>
      <c r="E142" s="131" t="s">
        <v>111</v>
      </c>
      <c r="F142" s="132"/>
      <c r="G142" s="132" t="str">
        <f t="shared" si="844"/>
        <v>H-Doppel 2</v>
      </c>
      <c r="H142" s="132"/>
      <c r="I142" s="132"/>
      <c r="J142" s="133"/>
      <c r="K142" s="124"/>
      <c r="L142" s="114">
        <v>6</v>
      </c>
      <c r="M142" s="114">
        <v>0</v>
      </c>
      <c r="N142" s="114">
        <v>6</v>
      </c>
      <c r="O142" s="114">
        <v>0</v>
      </c>
      <c r="P142" s="114"/>
      <c r="Q142" s="114"/>
      <c r="R142" s="115">
        <f t="shared" si="845"/>
        <v>2</v>
      </c>
      <c r="S142" s="115">
        <f t="shared" si="846"/>
        <v>0</v>
      </c>
      <c r="T142" s="115">
        <f t="shared" si="847"/>
        <v>1</v>
      </c>
      <c r="U142" s="115">
        <f t="shared" si="848"/>
        <v>0</v>
      </c>
      <c r="V142" s="97">
        <v>2</v>
      </c>
      <c r="W142" s="98" t="s">
        <v>89</v>
      </c>
      <c r="X142" s="95" t="s">
        <v>87</v>
      </c>
      <c r="Y142" s="95">
        <v>1</v>
      </c>
      <c r="Z142" s="95">
        <v>2</v>
      </c>
      <c r="AA142" s="96" t="str">
        <f t="shared" si="849"/>
        <v>ZRG1</v>
      </c>
      <c r="AB142" s="96" t="str">
        <f t="shared" si="849"/>
        <v>ZRB2</v>
      </c>
      <c r="AC142" s="74"/>
      <c r="AD142" s="74">
        <f t="shared" si="850"/>
        <v>12</v>
      </c>
      <c r="AE142" s="74">
        <f t="shared" si="851"/>
        <v>0</v>
      </c>
      <c r="AF142" s="74">
        <f t="shared" si="852"/>
        <v>2</v>
      </c>
      <c r="AG142" s="74">
        <f t="shared" si="853"/>
        <v>0</v>
      </c>
      <c r="AH142" s="74">
        <f t="shared" si="854"/>
        <v>1</v>
      </c>
      <c r="AI142" s="74">
        <f t="shared" si="855"/>
        <v>0</v>
      </c>
      <c r="AJ142" s="74">
        <f t="shared" si="856"/>
        <v>0</v>
      </c>
      <c r="AK142" s="74">
        <f t="shared" si="857"/>
        <v>0</v>
      </c>
      <c r="AL142" s="74">
        <f t="shared" si="858"/>
        <v>0</v>
      </c>
      <c r="AM142" s="74">
        <f t="shared" si="859"/>
        <v>0</v>
      </c>
      <c r="AN142" s="74">
        <f t="shared" si="860"/>
        <v>0</v>
      </c>
      <c r="AO142" s="74">
        <f t="shared" si="861"/>
        <v>0</v>
      </c>
      <c r="AP142" s="74">
        <f t="shared" si="862"/>
        <v>0</v>
      </c>
      <c r="AQ142" s="74">
        <f t="shared" si="863"/>
        <v>0</v>
      </c>
      <c r="AR142" s="74">
        <f t="shared" si="864"/>
        <v>0</v>
      </c>
      <c r="AS142" s="74">
        <f t="shared" si="865"/>
        <v>0</v>
      </c>
      <c r="AT142" s="74">
        <f t="shared" si="866"/>
        <v>0</v>
      </c>
      <c r="AU142" s="74">
        <f t="shared" si="867"/>
        <v>0</v>
      </c>
      <c r="AV142" s="74">
        <f t="shared" si="868"/>
        <v>0</v>
      </c>
      <c r="AW142" s="74">
        <f t="shared" si="869"/>
        <v>12</v>
      </c>
      <c r="AX142" s="74">
        <f t="shared" si="870"/>
        <v>0</v>
      </c>
      <c r="AY142" s="74">
        <f t="shared" si="871"/>
        <v>2</v>
      </c>
      <c r="AZ142" s="74">
        <f t="shared" si="872"/>
        <v>0</v>
      </c>
      <c r="BA142" s="74">
        <f t="shared" si="873"/>
        <v>1</v>
      </c>
      <c r="BB142" s="74">
        <f t="shared" si="874"/>
        <v>0</v>
      </c>
      <c r="BC142" s="74">
        <f t="shared" si="875"/>
        <v>0</v>
      </c>
      <c r="BD142" s="74">
        <f t="shared" si="876"/>
        <v>0</v>
      </c>
      <c r="BE142" s="74">
        <f t="shared" si="877"/>
        <v>0</v>
      </c>
      <c r="BF142" s="74">
        <f t="shared" si="878"/>
        <v>0</v>
      </c>
      <c r="BG142" s="74">
        <f t="shared" si="879"/>
        <v>0</v>
      </c>
      <c r="BH142" s="74">
        <f t="shared" si="880"/>
        <v>0</v>
      </c>
      <c r="BI142" s="74">
        <f t="shared" si="881"/>
        <v>0</v>
      </c>
      <c r="BJ142" s="74">
        <f t="shared" si="882"/>
        <v>0</v>
      </c>
      <c r="BK142" s="74">
        <f t="shared" si="883"/>
        <v>0</v>
      </c>
      <c r="BL142" s="74">
        <f t="shared" si="884"/>
        <v>0</v>
      </c>
      <c r="BM142" s="74">
        <f t="shared" si="885"/>
        <v>0</v>
      </c>
      <c r="BN142" s="74">
        <f t="shared" si="886"/>
        <v>0</v>
      </c>
      <c r="BO142" s="74">
        <f t="shared" si="887"/>
        <v>0</v>
      </c>
      <c r="BP142" s="74">
        <f t="shared" si="888"/>
        <v>0</v>
      </c>
      <c r="BQ142" s="74">
        <f t="shared" si="889"/>
        <v>0</v>
      </c>
      <c r="BR142" s="74">
        <f t="shared" si="890"/>
        <v>0</v>
      </c>
      <c r="BS142" s="74">
        <f t="shared" si="891"/>
        <v>0</v>
      </c>
      <c r="BT142" s="74">
        <f t="shared" si="892"/>
        <v>0</v>
      </c>
      <c r="BU142" s="74">
        <f t="shared" si="893"/>
        <v>0</v>
      </c>
      <c r="BV142" s="74">
        <f t="shared" si="894"/>
        <v>0</v>
      </c>
      <c r="BW142" s="74">
        <f t="shared" si="895"/>
        <v>0</v>
      </c>
      <c r="BX142" s="74">
        <f t="shared" si="896"/>
        <v>0</v>
      </c>
      <c r="BY142" s="74">
        <f t="shared" si="897"/>
        <v>0</v>
      </c>
      <c r="BZ142" s="74">
        <f t="shared" si="898"/>
        <v>0</v>
      </c>
      <c r="CA142" s="74">
        <f t="shared" si="899"/>
        <v>0</v>
      </c>
      <c r="CB142" s="74">
        <f t="shared" si="900"/>
        <v>0</v>
      </c>
      <c r="CC142" s="74">
        <f t="shared" si="901"/>
        <v>0</v>
      </c>
      <c r="CD142" s="74">
        <f t="shared" si="902"/>
        <v>0</v>
      </c>
      <c r="CE142" s="74">
        <f t="shared" si="903"/>
        <v>0</v>
      </c>
      <c r="CF142" s="74">
        <f t="shared" si="904"/>
        <v>0</v>
      </c>
      <c r="CG142" s="74">
        <f t="shared" si="905"/>
        <v>0</v>
      </c>
      <c r="CH142" s="74">
        <f t="shared" si="906"/>
        <v>0</v>
      </c>
      <c r="CI142" s="74">
        <f t="shared" si="907"/>
        <v>0</v>
      </c>
      <c r="CJ142" s="74">
        <f t="shared" si="908"/>
        <v>0</v>
      </c>
      <c r="CK142" s="74">
        <f t="shared" si="909"/>
        <v>0</v>
      </c>
      <c r="CL142" s="74">
        <f t="shared" si="910"/>
        <v>0</v>
      </c>
      <c r="CM142" s="74">
        <f t="shared" si="911"/>
        <v>0</v>
      </c>
      <c r="CN142" s="74">
        <f t="shared" si="912"/>
        <v>0</v>
      </c>
      <c r="CO142">
        <f t="shared" si="913"/>
        <v>0</v>
      </c>
      <c r="CP142">
        <f t="shared" si="914"/>
        <v>0</v>
      </c>
      <c r="CQ142">
        <f t="shared" si="915"/>
        <v>0</v>
      </c>
      <c r="CR142">
        <f t="shared" si="916"/>
        <v>0</v>
      </c>
      <c r="CS142">
        <f t="shared" si="917"/>
        <v>0</v>
      </c>
      <c r="CT142">
        <f t="shared" si="918"/>
        <v>0</v>
      </c>
      <c r="CU142">
        <f t="shared" si="919"/>
        <v>0</v>
      </c>
      <c r="CV142">
        <f t="shared" si="920"/>
        <v>0</v>
      </c>
      <c r="CW142">
        <f t="shared" si="921"/>
        <v>0</v>
      </c>
    </row>
    <row r="143" spans="1:101" ht="18" customHeight="1" x14ac:dyDescent="0.25">
      <c r="A143" s="123" t="s">
        <v>9</v>
      </c>
      <c r="B143" s="123" t="s">
        <v>113</v>
      </c>
      <c r="C143" s="129" t="str">
        <f t="shared" si="843"/>
        <v>Mixed</v>
      </c>
      <c r="D143" s="134" t="s">
        <v>6</v>
      </c>
      <c r="E143" s="131" t="s">
        <v>111</v>
      </c>
      <c r="F143" s="132"/>
      <c r="G143" s="132" t="str">
        <f t="shared" si="844"/>
        <v>Mixed</v>
      </c>
      <c r="H143" s="132"/>
      <c r="I143" s="132"/>
      <c r="J143" s="133"/>
      <c r="K143" s="124"/>
      <c r="L143" s="119">
        <v>1</v>
      </c>
      <c r="M143" s="119">
        <v>6</v>
      </c>
      <c r="N143" s="119">
        <v>7</v>
      </c>
      <c r="O143" s="119">
        <v>5</v>
      </c>
      <c r="P143" s="119">
        <v>7</v>
      </c>
      <c r="Q143" s="119">
        <v>10</v>
      </c>
      <c r="R143" s="115">
        <f t="shared" si="845"/>
        <v>1</v>
      </c>
      <c r="S143" s="115">
        <f t="shared" si="846"/>
        <v>2</v>
      </c>
      <c r="T143" s="115">
        <f t="shared" si="847"/>
        <v>0</v>
      </c>
      <c r="U143" s="115">
        <f t="shared" si="848"/>
        <v>1</v>
      </c>
      <c r="V143" s="191" t="s">
        <v>83</v>
      </c>
      <c r="W143" s="98" t="s">
        <v>89</v>
      </c>
      <c r="X143" s="95" t="s">
        <v>87</v>
      </c>
      <c r="Y143" s="95">
        <v>1</v>
      </c>
      <c r="Z143" s="95">
        <v>2</v>
      </c>
      <c r="AA143" s="96" t="str">
        <f t="shared" si="849"/>
        <v>ZRG1</v>
      </c>
      <c r="AB143" s="96" t="str">
        <f t="shared" si="849"/>
        <v>ZRB2</v>
      </c>
      <c r="AC143" s="74"/>
      <c r="AD143" s="74">
        <f t="shared" si="850"/>
        <v>15</v>
      </c>
      <c r="AE143" s="74">
        <f t="shared" si="851"/>
        <v>21</v>
      </c>
      <c r="AF143" s="74">
        <f t="shared" si="852"/>
        <v>1</v>
      </c>
      <c r="AG143" s="74">
        <f t="shared" si="853"/>
        <v>2</v>
      </c>
      <c r="AH143" s="74">
        <f t="shared" si="854"/>
        <v>0</v>
      </c>
      <c r="AI143" s="74">
        <f t="shared" si="855"/>
        <v>1</v>
      </c>
      <c r="AJ143" s="74">
        <f t="shared" si="856"/>
        <v>0</v>
      </c>
      <c r="AK143" s="74">
        <f t="shared" si="857"/>
        <v>0</v>
      </c>
      <c r="AL143" s="74">
        <f t="shared" si="858"/>
        <v>0</v>
      </c>
      <c r="AM143" s="74">
        <f t="shared" si="859"/>
        <v>0</v>
      </c>
      <c r="AN143" s="74">
        <f t="shared" si="860"/>
        <v>0</v>
      </c>
      <c r="AO143" s="74">
        <f t="shared" si="861"/>
        <v>0</v>
      </c>
      <c r="AP143" s="74">
        <f t="shared" si="862"/>
        <v>0</v>
      </c>
      <c r="AQ143" s="74">
        <f t="shared" si="863"/>
        <v>0</v>
      </c>
      <c r="AR143" s="74">
        <f t="shared" si="864"/>
        <v>0</v>
      </c>
      <c r="AS143" s="74">
        <f t="shared" si="865"/>
        <v>0</v>
      </c>
      <c r="AT143" s="74">
        <f t="shared" si="866"/>
        <v>0</v>
      </c>
      <c r="AU143" s="74">
        <f t="shared" si="867"/>
        <v>0</v>
      </c>
      <c r="AV143" s="74">
        <f t="shared" si="868"/>
        <v>21</v>
      </c>
      <c r="AW143" s="74">
        <f t="shared" si="869"/>
        <v>15</v>
      </c>
      <c r="AX143" s="74">
        <f t="shared" si="870"/>
        <v>2</v>
      </c>
      <c r="AY143" s="74">
        <f t="shared" si="871"/>
        <v>1</v>
      </c>
      <c r="AZ143" s="74">
        <f t="shared" si="872"/>
        <v>1</v>
      </c>
      <c r="BA143" s="74">
        <f t="shared" si="873"/>
        <v>0</v>
      </c>
      <c r="BB143" s="74">
        <f t="shared" si="874"/>
        <v>0</v>
      </c>
      <c r="BC143" s="74">
        <f t="shared" si="875"/>
        <v>0</v>
      </c>
      <c r="BD143" s="74">
        <f t="shared" si="876"/>
        <v>0</v>
      </c>
      <c r="BE143" s="74">
        <f t="shared" si="877"/>
        <v>0</v>
      </c>
      <c r="BF143" s="74">
        <f t="shared" si="878"/>
        <v>0</v>
      </c>
      <c r="BG143" s="74">
        <f t="shared" si="879"/>
        <v>0</v>
      </c>
      <c r="BH143" s="74">
        <f t="shared" si="880"/>
        <v>0</v>
      </c>
      <c r="BI143" s="74">
        <f t="shared" si="881"/>
        <v>0</v>
      </c>
      <c r="BJ143" s="74">
        <f t="shared" si="882"/>
        <v>0</v>
      </c>
      <c r="BK143" s="74">
        <f t="shared" si="883"/>
        <v>0</v>
      </c>
      <c r="BL143" s="74">
        <f t="shared" si="884"/>
        <v>0</v>
      </c>
      <c r="BM143" s="74">
        <f t="shared" si="885"/>
        <v>0</v>
      </c>
      <c r="BN143" s="74">
        <f t="shared" si="886"/>
        <v>0</v>
      </c>
      <c r="BO143" s="74">
        <f t="shared" si="887"/>
        <v>0</v>
      </c>
      <c r="BP143" s="74">
        <f t="shared" si="888"/>
        <v>0</v>
      </c>
      <c r="BQ143" s="74">
        <f t="shared" si="889"/>
        <v>0</v>
      </c>
      <c r="BR143" s="74">
        <f t="shared" si="890"/>
        <v>0</v>
      </c>
      <c r="BS143" s="74">
        <f t="shared" si="891"/>
        <v>0</v>
      </c>
      <c r="BT143" s="74">
        <f t="shared" si="892"/>
        <v>0</v>
      </c>
      <c r="BU143" s="74">
        <f t="shared" si="893"/>
        <v>0</v>
      </c>
      <c r="BV143" s="74">
        <f t="shared" si="894"/>
        <v>0</v>
      </c>
      <c r="BW143" s="74">
        <f t="shared" si="895"/>
        <v>0</v>
      </c>
      <c r="BX143" s="74">
        <f t="shared" si="896"/>
        <v>0</v>
      </c>
      <c r="BY143" s="74">
        <f t="shared" si="897"/>
        <v>0</v>
      </c>
      <c r="BZ143" s="74">
        <f t="shared" si="898"/>
        <v>0</v>
      </c>
      <c r="CA143" s="74">
        <f t="shared" si="899"/>
        <v>0</v>
      </c>
      <c r="CB143" s="74">
        <f t="shared" si="900"/>
        <v>0</v>
      </c>
      <c r="CC143" s="74">
        <f t="shared" si="901"/>
        <v>0</v>
      </c>
      <c r="CD143" s="74">
        <f t="shared" si="902"/>
        <v>0</v>
      </c>
      <c r="CE143" s="74">
        <f t="shared" si="903"/>
        <v>0</v>
      </c>
      <c r="CF143" s="74">
        <f t="shared" si="904"/>
        <v>0</v>
      </c>
      <c r="CG143" s="74">
        <f t="shared" si="905"/>
        <v>0</v>
      </c>
      <c r="CH143" s="74">
        <f t="shared" si="906"/>
        <v>0</v>
      </c>
      <c r="CI143" s="74">
        <f t="shared" si="907"/>
        <v>0</v>
      </c>
      <c r="CJ143" s="74">
        <f t="shared" si="908"/>
        <v>0</v>
      </c>
      <c r="CK143" s="74">
        <f t="shared" si="909"/>
        <v>0</v>
      </c>
      <c r="CL143" s="74">
        <f t="shared" si="910"/>
        <v>0</v>
      </c>
      <c r="CM143" s="74">
        <f t="shared" si="911"/>
        <v>0</v>
      </c>
      <c r="CN143" s="74">
        <f t="shared" si="912"/>
        <v>0</v>
      </c>
      <c r="CO143">
        <f t="shared" si="913"/>
        <v>0</v>
      </c>
      <c r="CP143">
        <f t="shared" si="914"/>
        <v>0</v>
      </c>
      <c r="CQ143">
        <f t="shared" si="915"/>
        <v>0</v>
      </c>
      <c r="CR143">
        <f t="shared" si="916"/>
        <v>0</v>
      </c>
      <c r="CS143">
        <f t="shared" si="917"/>
        <v>0</v>
      </c>
      <c r="CT143">
        <f t="shared" si="918"/>
        <v>0</v>
      </c>
      <c r="CU143">
        <f t="shared" si="919"/>
        <v>0</v>
      </c>
      <c r="CV143">
        <f t="shared" si="920"/>
        <v>0</v>
      </c>
      <c r="CW143">
        <f t="shared" si="921"/>
        <v>0</v>
      </c>
    </row>
    <row r="144" spans="1:101" ht="18" customHeight="1" x14ac:dyDescent="0.25">
      <c r="A144" s="123" t="s">
        <v>10</v>
      </c>
      <c r="B144" s="123" t="s">
        <v>113</v>
      </c>
      <c r="C144" s="129" t="str">
        <f t="shared" si="843"/>
        <v>D-Doppel</v>
      </c>
      <c r="D144" s="134" t="s">
        <v>6</v>
      </c>
      <c r="E144" s="131" t="s">
        <v>111</v>
      </c>
      <c r="F144" s="132"/>
      <c r="G144" s="132" t="str">
        <f t="shared" si="844"/>
        <v>D-Doppel</v>
      </c>
      <c r="H144" s="132"/>
      <c r="I144" s="132"/>
      <c r="J144" s="133"/>
      <c r="K144" s="124"/>
      <c r="L144" s="119">
        <v>6</v>
      </c>
      <c r="M144" s="119">
        <v>3</v>
      </c>
      <c r="N144" s="119">
        <v>1</v>
      </c>
      <c r="O144" s="119">
        <v>6</v>
      </c>
      <c r="P144" s="119">
        <v>12</v>
      </c>
      <c r="Q144" s="119">
        <v>10</v>
      </c>
      <c r="R144" s="115">
        <f t="shared" si="845"/>
        <v>2</v>
      </c>
      <c r="S144" s="115">
        <f t="shared" si="846"/>
        <v>1</v>
      </c>
      <c r="T144" s="115">
        <f t="shared" si="847"/>
        <v>1</v>
      </c>
      <c r="U144" s="115">
        <f t="shared" si="848"/>
        <v>0</v>
      </c>
      <c r="V144" s="191" t="s">
        <v>82</v>
      </c>
      <c r="W144" s="98" t="s">
        <v>89</v>
      </c>
      <c r="X144" s="95" t="s">
        <v>87</v>
      </c>
      <c r="Y144" s="95">
        <v>1</v>
      </c>
      <c r="Z144" s="95">
        <v>2</v>
      </c>
      <c r="AA144" s="96" t="str">
        <f t="shared" si="849"/>
        <v>ZRG1</v>
      </c>
      <c r="AB144" s="96" t="str">
        <f t="shared" si="849"/>
        <v>ZRB2</v>
      </c>
      <c r="AC144" s="74"/>
      <c r="AD144" s="74">
        <f t="shared" si="850"/>
        <v>19</v>
      </c>
      <c r="AE144" s="74">
        <f t="shared" si="851"/>
        <v>19</v>
      </c>
      <c r="AF144" s="74">
        <f t="shared" si="852"/>
        <v>2</v>
      </c>
      <c r="AG144" s="74">
        <f t="shared" si="853"/>
        <v>1</v>
      </c>
      <c r="AH144" s="74">
        <f t="shared" si="854"/>
        <v>1</v>
      </c>
      <c r="AI144" s="74">
        <f t="shared" si="855"/>
        <v>0</v>
      </c>
      <c r="AJ144" s="74">
        <f t="shared" si="856"/>
        <v>0</v>
      </c>
      <c r="AK144" s="74">
        <f t="shared" si="857"/>
        <v>0</v>
      </c>
      <c r="AL144" s="74">
        <f t="shared" si="858"/>
        <v>0</v>
      </c>
      <c r="AM144" s="74">
        <f t="shared" si="859"/>
        <v>0</v>
      </c>
      <c r="AN144" s="74">
        <f t="shared" si="860"/>
        <v>0</v>
      </c>
      <c r="AO144" s="74">
        <f t="shared" si="861"/>
        <v>0</v>
      </c>
      <c r="AP144" s="74">
        <f t="shared" si="862"/>
        <v>0</v>
      </c>
      <c r="AQ144" s="74">
        <f t="shared" si="863"/>
        <v>0</v>
      </c>
      <c r="AR144" s="74">
        <f t="shared" si="864"/>
        <v>0</v>
      </c>
      <c r="AS144" s="74">
        <f t="shared" si="865"/>
        <v>0</v>
      </c>
      <c r="AT144" s="74">
        <f t="shared" si="866"/>
        <v>0</v>
      </c>
      <c r="AU144" s="74">
        <f t="shared" si="867"/>
        <v>0</v>
      </c>
      <c r="AV144" s="74">
        <f t="shared" si="868"/>
        <v>19</v>
      </c>
      <c r="AW144" s="74">
        <f t="shared" si="869"/>
        <v>19</v>
      </c>
      <c r="AX144" s="74">
        <f t="shared" si="870"/>
        <v>1</v>
      </c>
      <c r="AY144" s="74">
        <f t="shared" si="871"/>
        <v>2</v>
      </c>
      <c r="AZ144" s="74">
        <f t="shared" si="872"/>
        <v>0</v>
      </c>
      <c r="BA144" s="74">
        <f t="shared" si="873"/>
        <v>1</v>
      </c>
      <c r="BB144" s="74">
        <f t="shared" si="874"/>
        <v>0</v>
      </c>
      <c r="BC144" s="74">
        <f t="shared" si="875"/>
        <v>0</v>
      </c>
      <c r="BD144" s="74">
        <f t="shared" si="876"/>
        <v>0</v>
      </c>
      <c r="BE144" s="74">
        <f t="shared" si="877"/>
        <v>0</v>
      </c>
      <c r="BF144" s="74">
        <f t="shared" si="878"/>
        <v>0</v>
      </c>
      <c r="BG144" s="74">
        <f t="shared" si="879"/>
        <v>0</v>
      </c>
      <c r="BH144" s="74">
        <f t="shared" si="880"/>
        <v>0</v>
      </c>
      <c r="BI144" s="74">
        <f t="shared" si="881"/>
        <v>0</v>
      </c>
      <c r="BJ144" s="74">
        <f t="shared" si="882"/>
        <v>0</v>
      </c>
      <c r="BK144" s="74">
        <f t="shared" si="883"/>
        <v>0</v>
      </c>
      <c r="BL144" s="74">
        <f t="shared" si="884"/>
        <v>0</v>
      </c>
      <c r="BM144" s="74">
        <f t="shared" si="885"/>
        <v>0</v>
      </c>
      <c r="BN144" s="74">
        <f t="shared" si="886"/>
        <v>0</v>
      </c>
      <c r="BO144" s="74">
        <f t="shared" si="887"/>
        <v>0</v>
      </c>
      <c r="BP144" s="74">
        <f t="shared" si="888"/>
        <v>0</v>
      </c>
      <c r="BQ144" s="74">
        <f t="shared" si="889"/>
        <v>0</v>
      </c>
      <c r="BR144" s="74">
        <f t="shared" si="890"/>
        <v>0</v>
      </c>
      <c r="BS144" s="74">
        <f t="shared" si="891"/>
        <v>0</v>
      </c>
      <c r="BT144" s="74">
        <f t="shared" si="892"/>
        <v>0</v>
      </c>
      <c r="BU144" s="74">
        <f t="shared" si="893"/>
        <v>0</v>
      </c>
      <c r="BV144" s="74">
        <f t="shared" si="894"/>
        <v>0</v>
      </c>
      <c r="BW144" s="74">
        <f t="shared" si="895"/>
        <v>0</v>
      </c>
      <c r="BX144" s="74">
        <f t="shared" si="896"/>
        <v>0</v>
      </c>
      <c r="BY144" s="74">
        <f t="shared" si="897"/>
        <v>0</v>
      </c>
      <c r="BZ144" s="74">
        <f t="shared" si="898"/>
        <v>0</v>
      </c>
      <c r="CA144" s="74">
        <f t="shared" si="899"/>
        <v>0</v>
      </c>
      <c r="CB144" s="74">
        <f t="shared" si="900"/>
        <v>0</v>
      </c>
      <c r="CC144" s="74">
        <f t="shared" si="901"/>
        <v>0</v>
      </c>
      <c r="CD144" s="74">
        <f t="shared" si="902"/>
        <v>0</v>
      </c>
      <c r="CE144" s="74">
        <f t="shared" si="903"/>
        <v>0</v>
      </c>
      <c r="CF144" s="74">
        <f t="shared" si="904"/>
        <v>0</v>
      </c>
      <c r="CG144" s="74">
        <f t="shared" si="905"/>
        <v>0</v>
      </c>
      <c r="CH144" s="74">
        <f t="shared" si="906"/>
        <v>0</v>
      </c>
      <c r="CI144" s="74">
        <f t="shared" si="907"/>
        <v>0</v>
      </c>
      <c r="CJ144" s="74">
        <f t="shared" si="908"/>
        <v>0</v>
      </c>
      <c r="CK144" s="74">
        <f t="shared" si="909"/>
        <v>0</v>
      </c>
      <c r="CL144" s="74">
        <f t="shared" si="910"/>
        <v>0</v>
      </c>
      <c r="CM144" s="74">
        <f t="shared" si="911"/>
        <v>0</v>
      </c>
      <c r="CN144" s="74">
        <f t="shared" si="912"/>
        <v>0</v>
      </c>
      <c r="CO144">
        <f t="shared" si="913"/>
        <v>0</v>
      </c>
      <c r="CP144">
        <f t="shared" si="914"/>
        <v>0</v>
      </c>
      <c r="CQ144">
        <f t="shared" si="915"/>
        <v>0</v>
      </c>
      <c r="CR144">
        <f t="shared" si="916"/>
        <v>0</v>
      </c>
      <c r="CS144">
        <f t="shared" si="917"/>
        <v>0</v>
      </c>
      <c r="CT144">
        <f t="shared" si="918"/>
        <v>0</v>
      </c>
      <c r="CU144">
        <f t="shared" si="919"/>
        <v>0</v>
      </c>
      <c r="CV144">
        <f t="shared" si="920"/>
        <v>0</v>
      </c>
      <c r="CW144">
        <f t="shared" si="921"/>
        <v>0</v>
      </c>
    </row>
    <row r="145" spans="1:101" ht="15.5" hidden="1" x14ac:dyDescent="0.35">
      <c r="A145" s="1"/>
      <c r="B145" s="1"/>
      <c r="C145" s="5"/>
      <c r="D145" s="4"/>
      <c r="E145" s="1"/>
      <c r="F145" s="1"/>
      <c r="G145" s="1"/>
      <c r="H145" s="1"/>
      <c r="I145" s="1"/>
      <c r="J145" s="1"/>
      <c r="K145" s="1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97"/>
      <c r="W145" s="99"/>
      <c r="X145" s="96"/>
      <c r="Y145" s="96"/>
      <c r="Z145" s="96"/>
      <c r="AA145" s="96"/>
      <c r="AB145" s="96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/>
      <c r="BR145" s="74"/>
      <c r="BS145" s="74"/>
      <c r="BT145" s="74"/>
      <c r="BU145" s="74"/>
      <c r="BV145" s="74"/>
      <c r="BW145" s="74"/>
      <c r="BX145" s="74"/>
      <c r="BY145" s="74"/>
      <c r="BZ145" s="74"/>
      <c r="CA145" s="74"/>
      <c r="CB145" s="74"/>
      <c r="CC145" s="74"/>
      <c r="CD145" s="74"/>
      <c r="CE145" s="74"/>
      <c r="CF145" s="74"/>
      <c r="CG145" s="74"/>
      <c r="CH145" s="74"/>
      <c r="CI145" s="74"/>
      <c r="CJ145" s="74"/>
      <c r="CK145" s="74"/>
      <c r="CL145" s="74"/>
      <c r="CM145" s="74"/>
      <c r="CN145" s="74"/>
    </row>
    <row r="146" spans="1:101" ht="15.5" hidden="1" x14ac:dyDescent="0.35">
      <c r="A146" s="1"/>
      <c r="B146" s="1"/>
      <c r="C146" s="5"/>
      <c r="D146" s="4"/>
      <c r="E146" s="1"/>
      <c r="F146" s="1"/>
      <c r="G146" s="1"/>
      <c r="H146" s="1"/>
      <c r="I146" s="1"/>
      <c r="J146" s="1"/>
      <c r="K146" s="1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97"/>
      <c r="W146" s="99"/>
      <c r="X146" s="96"/>
      <c r="Y146" s="96"/>
      <c r="Z146" s="96"/>
      <c r="AA146" s="96"/>
      <c r="AB146" s="96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</row>
    <row r="147" spans="1:101" ht="15.5" hidden="1" x14ac:dyDescent="0.35">
      <c r="A147" s="1"/>
      <c r="B147" s="1"/>
      <c r="C147" s="5"/>
      <c r="D147" s="4"/>
      <c r="E147" s="1"/>
      <c r="F147" s="1"/>
      <c r="G147" s="1"/>
      <c r="H147" s="1"/>
      <c r="I147" s="1"/>
      <c r="J147" s="1"/>
      <c r="K147" s="1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97"/>
      <c r="W147" s="99"/>
      <c r="X147" s="96"/>
      <c r="Y147" s="96"/>
      <c r="Z147" s="96"/>
      <c r="AA147" s="96"/>
      <c r="AB147" s="96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4"/>
      <c r="CH147" s="74"/>
      <c r="CI147" s="74"/>
      <c r="CJ147" s="74"/>
      <c r="CK147" s="74"/>
      <c r="CL147" s="74"/>
      <c r="CM147" s="74"/>
      <c r="CN147" s="74"/>
    </row>
    <row r="148" spans="1:101" ht="15.5" hidden="1" x14ac:dyDescent="0.35">
      <c r="A148" s="1"/>
      <c r="B148" s="1"/>
      <c r="C148" s="5"/>
      <c r="D148" s="4"/>
      <c r="E148" s="1"/>
      <c r="F148" s="1"/>
      <c r="G148" s="1"/>
      <c r="H148" s="1"/>
      <c r="I148" s="1"/>
      <c r="J148" s="1"/>
      <c r="K148" s="1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97"/>
      <c r="W148" s="99"/>
      <c r="X148" s="96"/>
      <c r="Y148" s="96"/>
      <c r="Z148" s="96"/>
      <c r="AA148" s="96"/>
      <c r="AB148" s="96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</row>
    <row r="149" spans="1:101" ht="15.9" customHeight="1" x14ac:dyDescent="0.3">
      <c r="A149" s="2"/>
      <c r="B149" s="100"/>
      <c r="C149" s="100"/>
      <c r="D149" s="102"/>
      <c r="E149" s="102"/>
      <c r="F149" s="102"/>
      <c r="G149" s="102"/>
      <c r="H149" s="102"/>
      <c r="I149" s="102"/>
      <c r="J149" s="10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97"/>
      <c r="W149" s="99"/>
      <c r="X149" s="96"/>
      <c r="Y149" s="96"/>
      <c r="Z149" s="96"/>
      <c r="AA149" s="96"/>
      <c r="AB149" s="96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  <c r="BM149" s="74"/>
      <c r="BN149" s="74"/>
      <c r="BO149" s="74"/>
      <c r="BP149" s="74"/>
      <c r="BQ149" s="74"/>
      <c r="BR149" s="74"/>
      <c r="BS149" s="74"/>
      <c r="BT149" s="74"/>
      <c r="BU149" s="74"/>
      <c r="BV149" s="74"/>
      <c r="BW149" s="74"/>
      <c r="BX149" s="74"/>
      <c r="BY149" s="74"/>
      <c r="BZ149" s="74"/>
      <c r="CA149" s="74"/>
      <c r="CB149" s="74"/>
      <c r="CC149" s="74"/>
      <c r="CD149" s="74"/>
      <c r="CE149" s="74"/>
      <c r="CF149" s="74"/>
      <c r="CG149" s="74"/>
      <c r="CH149" s="74"/>
      <c r="CI149" s="74"/>
      <c r="CJ149" s="74"/>
      <c r="CK149" s="74"/>
      <c r="CL149" s="74"/>
      <c r="CM149" s="74"/>
      <c r="CN149" s="74"/>
    </row>
    <row r="150" spans="1:101" ht="15.9" customHeight="1" x14ac:dyDescent="0.3">
      <c r="A150" s="2"/>
      <c r="B150" s="100"/>
      <c r="C150" s="100"/>
      <c r="D150" s="102"/>
      <c r="E150" s="102"/>
      <c r="F150" s="102"/>
      <c r="G150" s="102"/>
      <c r="H150" s="102"/>
      <c r="I150" s="102"/>
      <c r="J150" s="10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95"/>
      <c r="W150" s="96"/>
      <c r="X150" s="96"/>
      <c r="Y150" s="96"/>
      <c r="Z150" s="96"/>
      <c r="AA150" s="96"/>
      <c r="AB150" s="96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4"/>
      <c r="CH150" s="74"/>
      <c r="CI150" s="74"/>
      <c r="CJ150" s="74"/>
      <c r="CK150" s="74"/>
      <c r="CL150" s="74"/>
      <c r="CM150" s="74"/>
      <c r="CN150" s="74"/>
    </row>
    <row r="151" spans="1:101" ht="15.9" customHeight="1" x14ac:dyDescent="0.4">
      <c r="B151" s="102"/>
      <c r="C151" s="101"/>
      <c r="D151" s="101"/>
      <c r="E151" s="101" t="str">
        <f>TEXT($A$2+2,"TTTT, TT.MM.JJJJ")&amp;" 10:30 Uhr"</f>
        <v>Sonntag, 06.08.2017 10:30 Uhr</v>
      </c>
      <c r="F151" s="101"/>
      <c r="G151" s="101"/>
      <c r="H151" s="101"/>
      <c r="I151" s="101"/>
      <c r="J151" s="101"/>
      <c r="K151" s="12"/>
      <c r="V151" s="76"/>
      <c r="W151" s="8"/>
      <c r="X151" s="96"/>
      <c r="Y151" s="96"/>
      <c r="Z151" s="96"/>
      <c r="AA151" s="96"/>
      <c r="AB151" s="96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4"/>
      <c r="CH151" s="74"/>
      <c r="CI151" s="74"/>
      <c r="CJ151" s="74"/>
      <c r="CK151" s="74"/>
      <c r="CL151" s="74"/>
      <c r="CM151" s="74"/>
      <c r="CN151" s="74"/>
    </row>
    <row r="152" spans="1:101" ht="15.9" customHeight="1" x14ac:dyDescent="0.4">
      <c r="A152" s="2"/>
      <c r="B152" s="100"/>
      <c r="C152" s="100"/>
      <c r="D152" s="102"/>
      <c r="E152" s="102"/>
      <c r="F152" s="102"/>
      <c r="G152" s="102"/>
      <c r="H152" s="102"/>
      <c r="I152" s="102"/>
      <c r="J152" s="102"/>
      <c r="L152" s="8" t="s">
        <v>22</v>
      </c>
      <c r="M152" s="7"/>
      <c r="N152" s="8" t="s">
        <v>23</v>
      </c>
      <c r="O152" s="7"/>
      <c r="P152" s="8" t="s">
        <v>24</v>
      </c>
      <c r="Q152" s="7"/>
      <c r="R152" s="8" t="s">
        <v>19</v>
      </c>
      <c r="S152" s="8"/>
      <c r="T152" s="8" t="s">
        <v>21</v>
      </c>
      <c r="U152" s="8"/>
      <c r="V152" s="95"/>
      <c r="W152" s="96"/>
      <c r="X152" s="96"/>
      <c r="Y152" s="96"/>
      <c r="Z152" s="96"/>
      <c r="AA152" s="96"/>
      <c r="AB152" s="96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4"/>
      <c r="CH152" s="74"/>
      <c r="CI152" s="74"/>
      <c r="CJ152" s="74"/>
      <c r="CK152" s="74"/>
      <c r="CL152" s="74"/>
      <c r="CM152" s="74"/>
      <c r="CN152" s="74"/>
    </row>
    <row r="153" spans="1:101" ht="18" customHeight="1" x14ac:dyDescent="0.25">
      <c r="A153" s="123" t="s">
        <v>0</v>
      </c>
      <c r="B153" s="123" t="s">
        <v>109</v>
      </c>
      <c r="C153" s="129" t="str">
        <f t="shared" ref="C153:C158" si="922">VLOOKUP(V153,$AK$2:$AL$5,2,)</f>
        <v>H-Doppel 1</v>
      </c>
      <c r="D153" s="134" t="s">
        <v>6</v>
      </c>
      <c r="E153" s="131" t="s">
        <v>129</v>
      </c>
      <c r="F153" s="132"/>
      <c r="G153" s="132" t="str">
        <f t="shared" ref="G153:G158" si="923">VLOOKUP(V153,$AK$2:$AL$5,2,)</f>
        <v>H-Doppel 1</v>
      </c>
      <c r="H153" s="132"/>
      <c r="I153" s="132"/>
      <c r="J153" s="133"/>
      <c r="K153" s="120"/>
      <c r="L153" s="114">
        <v>2</v>
      </c>
      <c r="M153" s="114">
        <v>6</v>
      </c>
      <c r="N153" s="114">
        <v>7</v>
      </c>
      <c r="O153" s="114">
        <v>6</v>
      </c>
      <c r="P153" s="114">
        <v>5</v>
      </c>
      <c r="Q153" s="114">
        <v>10</v>
      </c>
      <c r="R153" s="115">
        <f t="shared" ref="R153:R158" si="924">IF(L153&gt;M153,1,0)+IF(N153&gt;O153,1,0)+IF(P153&gt;Q153,1,0)</f>
        <v>1</v>
      </c>
      <c r="S153" s="115">
        <f t="shared" ref="S153:S158" si="925">IF(L153&lt;M153,1,0)+IF(N153&lt;O153,1,0)+IF(P153&lt;Q153,1,0)</f>
        <v>2</v>
      </c>
      <c r="T153" s="115">
        <f t="shared" ref="T153:T158" si="926">IF(R153&gt;S153,1,0)</f>
        <v>0</v>
      </c>
      <c r="U153" s="115">
        <f t="shared" ref="U153:U158" si="927">IF(R153&lt;S153,1,0)</f>
        <v>1</v>
      </c>
      <c r="V153" s="97">
        <v>1</v>
      </c>
      <c r="W153" s="97" t="s">
        <v>90</v>
      </c>
      <c r="X153" s="95" t="s">
        <v>88</v>
      </c>
      <c r="Y153" s="95" t="s">
        <v>98</v>
      </c>
      <c r="Z153" s="95" t="s">
        <v>98</v>
      </c>
      <c r="AA153" s="95" t="str">
        <f t="shared" ref="AA153:AB158" si="928">IF(Y153=1,"ZR"&amp;W153&amp;Y153,IF(Y153=2,"ZR"&amp;W153&amp;Y153,Y153&amp;"R"&amp;W153))</f>
        <v>TRR</v>
      </c>
      <c r="AB153" s="95" t="str">
        <f t="shared" si="928"/>
        <v>TRL</v>
      </c>
      <c r="AC153" s="81"/>
      <c r="AD153" s="74">
        <f t="shared" ref="AD153:AD158" si="929">IF($AA153="ZRG1",$L153+$N153+$P153,0)+IF($AB153="ZRG1",$M153+$O153+$Q153,0)</f>
        <v>0</v>
      </c>
      <c r="AE153" s="74">
        <f t="shared" ref="AE153:AE158" si="930">IF($AA153="ZRG1",$M153+$O153+$Q153,0)+IF($AB153="ZRG1",$L153+$N153+$P153,0)</f>
        <v>0</v>
      </c>
      <c r="AF153" s="74">
        <f t="shared" ref="AF153:AF158" si="931">IF($AA153="ZRG1",$R153,0)+IF($AB153="ZRG1",$S153,0)</f>
        <v>0</v>
      </c>
      <c r="AG153" s="74">
        <f t="shared" ref="AG153:AG158" si="932">IF($AA153="ZRG1",$S153,0)+IF($AB153="ZRG1",$R153,0)</f>
        <v>0</v>
      </c>
      <c r="AH153" s="74">
        <f t="shared" ref="AH153:AH158" si="933">IF($AA153="ZRG1",$T153,0)+IF($AB153="ZRG1",$U153,0)</f>
        <v>0</v>
      </c>
      <c r="AI153" s="74">
        <f t="shared" ref="AI153:AI158" si="934">IF($AA153="ZRG1",$U153,0)+IF($AB153="ZRG1",$T153,0)</f>
        <v>0</v>
      </c>
      <c r="AJ153" s="74">
        <f t="shared" ref="AJ153:AJ158" si="935">IF($AA153="ZRG2",$L153+$N153+$P153,0)+IF($AB153="ZRG2",$M153+$O153+$Q153,0)</f>
        <v>0</v>
      </c>
      <c r="AK153" s="74">
        <f t="shared" ref="AK153:AK158" si="936">IF($AA153="ZRG2",$M153+$O153+$Q153,0)+IF($AB153="ZRG2",$L153+$N153+$P153,0)</f>
        <v>0</v>
      </c>
      <c r="AL153" s="74">
        <f t="shared" ref="AL153:AL158" si="937">IF($AA153="ZRG2",$R153,0)+IF($AB153="ZRG2",$S153,0)</f>
        <v>0</v>
      </c>
      <c r="AM153" s="74">
        <f t="shared" ref="AM153:AM158" si="938">IF($AA153="ZRG2",$S153,0)+IF($AB153="ZRG2",$R153,0)</f>
        <v>0</v>
      </c>
      <c r="AN153" s="74">
        <f t="shared" ref="AN153:AN158" si="939">IF($AA153="ZRG2",$T153,0)+IF($AB153="ZRG2",$U153,0)</f>
        <v>0</v>
      </c>
      <c r="AO153" s="74">
        <f t="shared" ref="AO153:AO158" si="940">IF($AA153="ZRG2",$U153,0)+IF($AB153="ZRG2",$T153,0)</f>
        <v>0</v>
      </c>
      <c r="AP153" s="74">
        <f t="shared" ref="AP153:AP158" si="941">IF($AA153="ZRB1",$L153+$N153+$P153,0)+IF($AB153="ZRB1",$M153+$O153+$Q153,0)</f>
        <v>0</v>
      </c>
      <c r="AQ153" s="74">
        <f t="shared" ref="AQ153:AQ158" si="942">IF($AA153="ZRB1",$M153+$O153+$Q153,0)+IF($AB153="ZRB1",$L153+$N153+$P153,0)</f>
        <v>0</v>
      </c>
      <c r="AR153" s="74">
        <f t="shared" ref="AR153:AR158" si="943">IF($AA153="ZRB1",$R153,0)+IF($AB153="ZRB1",$S153,0)</f>
        <v>0</v>
      </c>
      <c r="AS153" s="74">
        <f t="shared" ref="AS153:AS158" si="944">IF($AA153="ZRB1",$S153,0)+IF($AB153="ZRB1",$R153,0)</f>
        <v>0</v>
      </c>
      <c r="AT153" s="74">
        <f t="shared" ref="AT153:AT158" si="945">IF($AA153="ZRB1",$T153,0)+IF($AB153="ZRB1",$U153,0)</f>
        <v>0</v>
      </c>
      <c r="AU153" s="74">
        <f t="shared" ref="AU153:AU158" si="946">IF($AA153="ZRB1",$U153,0)+IF($AB153="ZRB1",$T153,0)</f>
        <v>0</v>
      </c>
      <c r="AV153" s="74">
        <f t="shared" ref="AV153:AV158" si="947">IF($AA153="ZRB2",$L153+$N153+$P153,0)+IF($AB153="ZRB2",$M153+$O153+$Q153,0)</f>
        <v>0</v>
      </c>
      <c r="AW153" s="74">
        <f t="shared" ref="AW153:AW158" si="948">IF($AA153="ZRB2",$M153+$O153+$Q153,0)+IF($AB153="ZRB2",$L153+$N153+$P153,0)</f>
        <v>0</v>
      </c>
      <c r="AX153" s="74">
        <f t="shared" ref="AX153:AX158" si="949">IF($AA153="ZRB2",$R153,0)+IF($AB153="ZRB2",$S153,0)</f>
        <v>0</v>
      </c>
      <c r="AY153" s="74">
        <f t="shared" ref="AY153:AY158" si="950">IF($AA153="ZRB2",$S153,0)+IF($AB153="ZRB2",$R153,0)</f>
        <v>0</v>
      </c>
      <c r="AZ153" s="74">
        <f t="shared" ref="AZ153:AZ158" si="951">IF($AA153="ZRB2",$T153,0)+IF($AB153="ZRB2",$U153,0)</f>
        <v>0</v>
      </c>
      <c r="BA153" s="74">
        <f t="shared" ref="BA153:BA158" si="952">IF($AA153="ZRB2",$U153,0)+IF($AB153="ZRB2",$T153,0)</f>
        <v>0</v>
      </c>
      <c r="BB153" s="74">
        <f t="shared" ref="BB153:BB158" si="953">IF($AA153="ZRR1",$L153+$N153+$P153,0)+IF($AB153="ZRR1",$M153+$O153+$Q153,0)</f>
        <v>0</v>
      </c>
      <c r="BC153" s="74">
        <f t="shared" ref="BC153:BC158" si="954">IF($AA153="ZRR1",$M153+$O153+$Q153,0)+IF($AB153="ZRR1",$L153+$N153+$P153,0)</f>
        <v>0</v>
      </c>
      <c r="BD153" s="74">
        <f t="shared" ref="BD153:BD158" si="955">IF($AA153="ZRR1",$R153,0)+IF($AB153="ZRR1",$S153,0)</f>
        <v>0</v>
      </c>
      <c r="BE153" s="74">
        <f t="shared" ref="BE153:BE158" si="956">IF($AA153="ZRR1",$S153,0)+IF($AB153="ZRR1",$R153,0)</f>
        <v>0</v>
      </c>
      <c r="BF153" s="74">
        <f t="shared" ref="BF153:BF158" si="957">IF($AA153="ZRR1",$T153,0)+IF($AB153="ZRR1",$U153,0)</f>
        <v>0</v>
      </c>
      <c r="BG153" s="74">
        <f t="shared" ref="BG153:BG158" si="958">IF($AA153="ZRR1",$U153,0)+IF($AB153="ZRR1",$T153,0)</f>
        <v>0</v>
      </c>
      <c r="BH153" s="74">
        <f t="shared" ref="BH153:BH158" si="959">IF($AA153="ZRR2",$L153+$N153+$P153,0)+IF($AB153="ZRR2",$M153+$O153+$Q153,0)</f>
        <v>0</v>
      </c>
      <c r="BI153" s="74">
        <f t="shared" ref="BI153:BI158" si="960">IF($AA153="ZRR2",$M153+$O153+$Q153,0)+IF($AB153="ZRR2",$L153+$N153+$P153,0)</f>
        <v>0</v>
      </c>
      <c r="BJ153" s="74">
        <f t="shared" ref="BJ153:BJ158" si="961">IF($AA153="ZRR2",$R153,0)+IF($AB153="ZRR2",$S153,0)</f>
        <v>0</v>
      </c>
      <c r="BK153" s="74">
        <f t="shared" ref="BK153:BK158" si="962">IF($AA153="ZRR2",$S153,0)+IF($AB153="ZRR2",$R153,0)</f>
        <v>0</v>
      </c>
      <c r="BL153" s="74">
        <f t="shared" ref="BL153:BL158" si="963">IF($AA153="ZRR2",$T153,0)+IF($AB153="ZRR2",$U153,0)</f>
        <v>0</v>
      </c>
      <c r="BM153" s="74">
        <f t="shared" ref="BM153:BM158" si="964">IF($AA153="ZRR2",$U153,0)+IF($AB153="ZRR2",$T153,0)</f>
        <v>0</v>
      </c>
      <c r="BN153" s="74">
        <f t="shared" ref="BN153:BN158" si="965">IF($AA153="ZRL1",$L153+$N153+$P153,0)+IF($AB153="ZRL1",$M153+$O153+$Q153,0)</f>
        <v>0</v>
      </c>
      <c r="BO153" s="74">
        <f t="shared" ref="BO153:BO158" si="966">IF($AA153="ZRL1",$M153+$O153+$Q153,0)+IF($AB153="ZRL1",$L153+$N153+$P153,0)</f>
        <v>0</v>
      </c>
      <c r="BP153" s="74">
        <f t="shared" ref="BP153:BP158" si="967">IF($AA153="ZRL1",$R153,0)+IF($AB153="ZRL1",$S153,0)</f>
        <v>0</v>
      </c>
      <c r="BQ153" s="74">
        <f t="shared" ref="BQ153:BQ158" si="968">IF($AA153="ZRL1",$S153,0)+IF($AB153="ZRL1",$R153,0)</f>
        <v>0</v>
      </c>
      <c r="BR153" s="74">
        <f t="shared" ref="BR153:BR158" si="969">IF($AA153="ZRL1",$T153,0)+IF($AB153="ZRL1",$U153,0)</f>
        <v>0</v>
      </c>
      <c r="BS153" s="74">
        <f t="shared" ref="BS153:BS158" si="970">IF($AA153="ZRL1",$U153,0)+IF($AB153="ZRL1",$T153,0)</f>
        <v>0</v>
      </c>
      <c r="BT153" s="74">
        <f t="shared" ref="BT153:BT158" si="971">IF($AA153="ZRL2",$L153+$N153+$P153,0)+IF($AB153="ZRL2",$M153+$O153+$Q153,0)</f>
        <v>0</v>
      </c>
      <c r="BU153" s="74">
        <f t="shared" ref="BU153:BU158" si="972">IF($AA153="ZRL2",$M153+$O153+$Q153,0)+IF($AB153="ZRL2",$L153+$N153+$P153,0)</f>
        <v>0</v>
      </c>
      <c r="BV153" s="74">
        <f t="shared" ref="BV153:BV158" si="973">IF($AA153="ZRL2",$R153,0)+IF($AB153="ZRL2",$S153,0)</f>
        <v>0</v>
      </c>
      <c r="BW153" s="74">
        <f t="shared" ref="BW153:BW158" si="974">IF($AA153="ZRL2",$S153,0)+IF($AB153="ZRL2",$R153,0)</f>
        <v>0</v>
      </c>
      <c r="BX153" s="74">
        <f t="shared" ref="BX153:BX158" si="975">IF($AA153="ZRL2",$T153,0)+IF($AB153="ZRL2",$U153,0)</f>
        <v>0</v>
      </c>
      <c r="BY153" s="74">
        <f t="shared" ref="BY153:BY158" si="976">IF($AA153="ZRL2",$U153,0)+IF($AB153="ZRL2",$T153,0)</f>
        <v>0</v>
      </c>
      <c r="BZ153" s="74">
        <f t="shared" ref="BZ153:BZ158" si="977">IF($AA153="TRG",$L153+$N153+$P153,0)+IF($AB153="TRG",$M153+$O153+$Q153,0)</f>
        <v>0</v>
      </c>
      <c r="CA153" s="74">
        <f t="shared" ref="CA153:CA158" si="978">IF($AA153="TRG",$M153+$O153+$Q153,0)+IF($AB153="TRG",$L153+$N153+$P153,0)</f>
        <v>0</v>
      </c>
      <c r="CB153" s="74">
        <f t="shared" ref="CB153:CB158" si="979">IF($AA153="TRG",$R153,0)+IF($AB153="TRG",$S153,0)</f>
        <v>0</v>
      </c>
      <c r="CC153" s="74">
        <f t="shared" ref="CC153:CC158" si="980">IF($AA153="TRG",$S153,0)+IF($AB153="TRG",$R153,0)</f>
        <v>0</v>
      </c>
      <c r="CD153" s="74">
        <f t="shared" ref="CD153:CD158" si="981">IF($AA153="TRG",$T153,0)+IF($AB153="TRG",$U153,0)</f>
        <v>0</v>
      </c>
      <c r="CE153" s="74">
        <f t="shared" ref="CE153:CE158" si="982">IF($AA153="TRG",$U153,0)+IF($AB153="TRG",$T153,0)</f>
        <v>0</v>
      </c>
      <c r="CF153" s="74">
        <f t="shared" ref="CF153:CF158" si="983">IF($AA153="TRB",$L153+$N153+$P153,0)+IF($AB153="TRB",$M153+$O153+$Q153,0)</f>
        <v>0</v>
      </c>
      <c r="CG153" s="74">
        <f t="shared" ref="CG153:CG158" si="984">IF($AA153="TRB",$M153+$O153+$Q153,0)+IF($AB153="TRB",$L153+$N153+$P153,0)</f>
        <v>0</v>
      </c>
      <c r="CH153" s="74">
        <f t="shared" ref="CH153:CH158" si="985">IF($AA153="TRB",$R153,0)+IF($AB153="TRB",$S153,0)</f>
        <v>0</v>
      </c>
      <c r="CI153" s="74">
        <f t="shared" ref="CI153:CI158" si="986">IF($AA153="TRB",$S153,0)+IF($AB153="TRB",$R153,0)</f>
        <v>0</v>
      </c>
      <c r="CJ153" s="74">
        <f t="shared" ref="CJ153:CJ158" si="987">IF($AA153="TRB",$T153,0)+IF($AB153="TRB",$U153,0)</f>
        <v>0</v>
      </c>
      <c r="CK153" s="74">
        <f t="shared" ref="CK153:CK158" si="988">IF($AA153="TRB",$U153,0)+IF($AB153="TRB",$T153,0)</f>
        <v>0</v>
      </c>
      <c r="CL153" s="74">
        <f t="shared" ref="CL153:CL158" si="989">IF($AA153="TRR",$L153+$N153+$P153,0)+IF($AB153="TRR",$M153+$O153+$Q153,0)</f>
        <v>14</v>
      </c>
      <c r="CM153" s="74">
        <f t="shared" ref="CM153:CM158" si="990">IF($AA153="TRR",$M153+$O153+$Q153,0)+IF($AB153="TRR",$L153+$N153+$P153,0)</f>
        <v>22</v>
      </c>
      <c r="CN153" s="74">
        <f t="shared" ref="CN153:CN158" si="991">IF($AA153="TRR",$R153,0)+IF($AB153="TRR",$S153,0)</f>
        <v>1</v>
      </c>
      <c r="CO153">
        <f t="shared" ref="CO153:CO158" si="992">IF($AA153="TRR",$S153,0)+IF($AB153="TRR",$R153,0)</f>
        <v>2</v>
      </c>
      <c r="CP153">
        <f t="shared" ref="CP153:CP158" si="993">IF($AA153="TRR",$T153,0)+IF($AB153="TRR",$U153,0)</f>
        <v>0</v>
      </c>
      <c r="CQ153">
        <f t="shared" ref="CQ153:CQ158" si="994">IF($AA153="TRR",$U153,0)+IF($AB153="TRR",$T153,0)</f>
        <v>1</v>
      </c>
      <c r="CR153">
        <f t="shared" ref="CR153:CR158" si="995">IF($AA153="TRL",$L153+$N153+$P153,0)+IF($AB153="TRL",$M153+$O153+$Q153,0)</f>
        <v>22</v>
      </c>
      <c r="CS153">
        <f t="shared" ref="CS153:CS158" si="996">IF($AA153="TRL",$M153+$O153+$Q153,0)+IF($AB153="TRL",$L153+$N153+$P153,0)</f>
        <v>14</v>
      </c>
      <c r="CT153">
        <f t="shared" ref="CT153:CT158" si="997">IF($AA153="TRL",$R153,0)+IF($AB153="TRL",$S153,0)</f>
        <v>2</v>
      </c>
      <c r="CU153">
        <f t="shared" ref="CU153:CU158" si="998">IF($AA153="TRL",$S153,0)+IF($AB153="TRL",$R153,0)</f>
        <v>1</v>
      </c>
      <c r="CV153">
        <f t="shared" ref="CV153:CV158" si="999">IF($AA153="TRL",$T153,0)+IF($AB153="TRL",$U153,0)</f>
        <v>1</v>
      </c>
      <c r="CW153">
        <f t="shared" ref="CW153:CW158" si="1000">IF($AA153="TRL",$U153,0)+IF($AB153="TRL",$T153,0)</f>
        <v>0</v>
      </c>
    </row>
    <row r="154" spans="1:101" ht="18" customHeight="1" x14ac:dyDescent="0.25">
      <c r="A154" s="123" t="s">
        <v>1</v>
      </c>
      <c r="B154" s="123" t="s">
        <v>109</v>
      </c>
      <c r="C154" s="129" t="str">
        <f t="shared" si="922"/>
        <v>H-Doppel 2</v>
      </c>
      <c r="D154" s="134" t="s">
        <v>6</v>
      </c>
      <c r="E154" s="131" t="s">
        <v>129</v>
      </c>
      <c r="F154" s="132"/>
      <c r="G154" s="132" t="str">
        <f t="shared" si="923"/>
        <v>H-Doppel 2</v>
      </c>
      <c r="H154" s="132"/>
      <c r="I154" s="132"/>
      <c r="J154" s="133"/>
      <c r="K154" s="128"/>
      <c r="L154" s="114">
        <v>6</v>
      </c>
      <c r="M154" s="114">
        <v>4</v>
      </c>
      <c r="N154" s="114">
        <v>5</v>
      </c>
      <c r="O154" s="114">
        <v>7</v>
      </c>
      <c r="P154" s="114">
        <v>10</v>
      </c>
      <c r="Q154" s="114">
        <v>7</v>
      </c>
      <c r="R154" s="115">
        <f t="shared" si="924"/>
        <v>2</v>
      </c>
      <c r="S154" s="115">
        <f t="shared" si="925"/>
        <v>1</v>
      </c>
      <c r="T154" s="115">
        <f t="shared" si="926"/>
        <v>1</v>
      </c>
      <c r="U154" s="115">
        <f t="shared" si="927"/>
        <v>0</v>
      </c>
      <c r="V154" s="97">
        <v>2</v>
      </c>
      <c r="W154" s="97" t="s">
        <v>90</v>
      </c>
      <c r="X154" s="95" t="s">
        <v>88</v>
      </c>
      <c r="Y154" s="95" t="s">
        <v>98</v>
      </c>
      <c r="Z154" s="95" t="s">
        <v>98</v>
      </c>
      <c r="AA154" s="95" t="str">
        <f t="shared" si="928"/>
        <v>TRR</v>
      </c>
      <c r="AB154" s="95" t="str">
        <f t="shared" si="928"/>
        <v>TRL</v>
      </c>
      <c r="AC154" s="81"/>
      <c r="AD154" s="74">
        <f t="shared" si="929"/>
        <v>0</v>
      </c>
      <c r="AE154" s="74">
        <f t="shared" si="930"/>
        <v>0</v>
      </c>
      <c r="AF154" s="74">
        <f t="shared" si="931"/>
        <v>0</v>
      </c>
      <c r="AG154" s="74">
        <f t="shared" si="932"/>
        <v>0</v>
      </c>
      <c r="AH154" s="74">
        <f t="shared" si="933"/>
        <v>0</v>
      </c>
      <c r="AI154" s="74">
        <f t="shared" si="934"/>
        <v>0</v>
      </c>
      <c r="AJ154" s="74">
        <f t="shared" si="935"/>
        <v>0</v>
      </c>
      <c r="AK154" s="74">
        <f t="shared" si="936"/>
        <v>0</v>
      </c>
      <c r="AL154" s="74">
        <f t="shared" si="937"/>
        <v>0</v>
      </c>
      <c r="AM154" s="74">
        <f t="shared" si="938"/>
        <v>0</v>
      </c>
      <c r="AN154" s="74">
        <f t="shared" si="939"/>
        <v>0</v>
      </c>
      <c r="AO154" s="74">
        <f t="shared" si="940"/>
        <v>0</v>
      </c>
      <c r="AP154" s="74">
        <f t="shared" si="941"/>
        <v>0</v>
      </c>
      <c r="AQ154" s="74">
        <f t="shared" si="942"/>
        <v>0</v>
      </c>
      <c r="AR154" s="74">
        <f t="shared" si="943"/>
        <v>0</v>
      </c>
      <c r="AS154" s="74">
        <f t="shared" si="944"/>
        <v>0</v>
      </c>
      <c r="AT154" s="74">
        <f t="shared" si="945"/>
        <v>0</v>
      </c>
      <c r="AU154" s="74">
        <f t="shared" si="946"/>
        <v>0</v>
      </c>
      <c r="AV154" s="74">
        <f t="shared" si="947"/>
        <v>0</v>
      </c>
      <c r="AW154" s="74">
        <f t="shared" si="948"/>
        <v>0</v>
      </c>
      <c r="AX154" s="74">
        <f t="shared" si="949"/>
        <v>0</v>
      </c>
      <c r="AY154" s="74">
        <f t="shared" si="950"/>
        <v>0</v>
      </c>
      <c r="AZ154" s="74">
        <f t="shared" si="951"/>
        <v>0</v>
      </c>
      <c r="BA154" s="74">
        <f t="shared" si="952"/>
        <v>0</v>
      </c>
      <c r="BB154" s="74">
        <f t="shared" si="953"/>
        <v>0</v>
      </c>
      <c r="BC154" s="74">
        <f t="shared" si="954"/>
        <v>0</v>
      </c>
      <c r="BD154" s="74">
        <f t="shared" si="955"/>
        <v>0</v>
      </c>
      <c r="BE154" s="74">
        <f t="shared" si="956"/>
        <v>0</v>
      </c>
      <c r="BF154" s="74">
        <f t="shared" si="957"/>
        <v>0</v>
      </c>
      <c r="BG154" s="74">
        <f t="shared" si="958"/>
        <v>0</v>
      </c>
      <c r="BH154" s="74">
        <f t="shared" si="959"/>
        <v>0</v>
      </c>
      <c r="BI154" s="74">
        <f t="shared" si="960"/>
        <v>0</v>
      </c>
      <c r="BJ154" s="74">
        <f t="shared" si="961"/>
        <v>0</v>
      </c>
      <c r="BK154" s="74">
        <f t="shared" si="962"/>
        <v>0</v>
      </c>
      <c r="BL154" s="74">
        <f t="shared" si="963"/>
        <v>0</v>
      </c>
      <c r="BM154" s="74">
        <f t="shared" si="964"/>
        <v>0</v>
      </c>
      <c r="BN154" s="74">
        <f t="shared" si="965"/>
        <v>0</v>
      </c>
      <c r="BO154" s="74">
        <f t="shared" si="966"/>
        <v>0</v>
      </c>
      <c r="BP154" s="74">
        <f t="shared" si="967"/>
        <v>0</v>
      </c>
      <c r="BQ154" s="74">
        <f t="shared" si="968"/>
        <v>0</v>
      </c>
      <c r="BR154" s="74">
        <f t="shared" si="969"/>
        <v>0</v>
      </c>
      <c r="BS154" s="74">
        <f t="shared" si="970"/>
        <v>0</v>
      </c>
      <c r="BT154" s="74">
        <f t="shared" si="971"/>
        <v>0</v>
      </c>
      <c r="BU154" s="74">
        <f t="shared" si="972"/>
        <v>0</v>
      </c>
      <c r="BV154" s="74">
        <f t="shared" si="973"/>
        <v>0</v>
      </c>
      <c r="BW154" s="74">
        <f t="shared" si="974"/>
        <v>0</v>
      </c>
      <c r="BX154" s="74">
        <f t="shared" si="975"/>
        <v>0</v>
      </c>
      <c r="BY154" s="74">
        <f t="shared" si="976"/>
        <v>0</v>
      </c>
      <c r="BZ154" s="74">
        <f t="shared" si="977"/>
        <v>0</v>
      </c>
      <c r="CA154" s="74">
        <f t="shared" si="978"/>
        <v>0</v>
      </c>
      <c r="CB154" s="74">
        <f t="shared" si="979"/>
        <v>0</v>
      </c>
      <c r="CC154" s="74">
        <f t="shared" si="980"/>
        <v>0</v>
      </c>
      <c r="CD154" s="74">
        <f t="shared" si="981"/>
        <v>0</v>
      </c>
      <c r="CE154" s="74">
        <f t="shared" si="982"/>
        <v>0</v>
      </c>
      <c r="CF154" s="74">
        <f t="shared" si="983"/>
        <v>0</v>
      </c>
      <c r="CG154" s="74">
        <f t="shared" si="984"/>
        <v>0</v>
      </c>
      <c r="CH154" s="74">
        <f t="shared" si="985"/>
        <v>0</v>
      </c>
      <c r="CI154" s="74">
        <f t="shared" si="986"/>
        <v>0</v>
      </c>
      <c r="CJ154" s="74">
        <f t="shared" si="987"/>
        <v>0</v>
      </c>
      <c r="CK154" s="74">
        <f t="shared" si="988"/>
        <v>0</v>
      </c>
      <c r="CL154" s="74">
        <f t="shared" si="989"/>
        <v>21</v>
      </c>
      <c r="CM154" s="74">
        <f t="shared" si="990"/>
        <v>18</v>
      </c>
      <c r="CN154" s="74">
        <f t="shared" si="991"/>
        <v>2</v>
      </c>
      <c r="CO154">
        <f t="shared" si="992"/>
        <v>1</v>
      </c>
      <c r="CP154">
        <f t="shared" si="993"/>
        <v>1</v>
      </c>
      <c r="CQ154">
        <f t="shared" si="994"/>
        <v>0</v>
      </c>
      <c r="CR154">
        <f t="shared" si="995"/>
        <v>18</v>
      </c>
      <c r="CS154">
        <f t="shared" si="996"/>
        <v>21</v>
      </c>
      <c r="CT154">
        <f t="shared" si="997"/>
        <v>1</v>
      </c>
      <c r="CU154">
        <f t="shared" si="998"/>
        <v>2</v>
      </c>
      <c r="CV154">
        <f t="shared" si="999"/>
        <v>0</v>
      </c>
      <c r="CW154">
        <f t="shared" si="1000"/>
        <v>1</v>
      </c>
    </row>
    <row r="155" spans="1:101" ht="18" customHeight="1" x14ac:dyDescent="0.25">
      <c r="A155" s="123" t="s">
        <v>2</v>
      </c>
      <c r="B155" s="123" t="s">
        <v>109</v>
      </c>
      <c r="C155" s="129" t="str">
        <f t="shared" si="922"/>
        <v>D-Doppel</v>
      </c>
      <c r="D155" s="134" t="s">
        <v>6</v>
      </c>
      <c r="E155" s="131" t="s">
        <v>129</v>
      </c>
      <c r="F155" s="132"/>
      <c r="G155" s="132" t="str">
        <f t="shared" si="923"/>
        <v>D-Doppel</v>
      </c>
      <c r="H155" s="132"/>
      <c r="I155" s="132"/>
      <c r="J155" s="133"/>
      <c r="K155" s="125"/>
      <c r="L155" s="114">
        <v>6</v>
      </c>
      <c r="M155" s="114">
        <v>2</v>
      </c>
      <c r="N155" s="114">
        <v>6</v>
      </c>
      <c r="O155" s="114">
        <v>2</v>
      </c>
      <c r="P155" s="114"/>
      <c r="Q155" s="114"/>
      <c r="R155" s="115">
        <f t="shared" si="924"/>
        <v>2</v>
      </c>
      <c r="S155" s="115">
        <f t="shared" si="925"/>
        <v>0</v>
      </c>
      <c r="T155" s="115">
        <f t="shared" si="926"/>
        <v>1</v>
      </c>
      <c r="U155" s="115">
        <f t="shared" si="927"/>
        <v>0</v>
      </c>
      <c r="V155" s="97" t="s">
        <v>82</v>
      </c>
      <c r="W155" s="97" t="s">
        <v>90</v>
      </c>
      <c r="X155" s="95" t="s">
        <v>88</v>
      </c>
      <c r="Y155" s="95" t="s">
        <v>98</v>
      </c>
      <c r="Z155" s="95" t="s">
        <v>98</v>
      </c>
      <c r="AA155" s="95" t="str">
        <f t="shared" si="928"/>
        <v>TRR</v>
      </c>
      <c r="AB155" s="95" t="str">
        <f t="shared" si="928"/>
        <v>TRL</v>
      </c>
      <c r="AC155" s="81"/>
      <c r="AD155" s="74">
        <f t="shared" si="929"/>
        <v>0</v>
      </c>
      <c r="AE155" s="74">
        <f t="shared" si="930"/>
        <v>0</v>
      </c>
      <c r="AF155" s="74">
        <f t="shared" si="931"/>
        <v>0</v>
      </c>
      <c r="AG155" s="74">
        <f t="shared" si="932"/>
        <v>0</v>
      </c>
      <c r="AH155" s="74">
        <f t="shared" si="933"/>
        <v>0</v>
      </c>
      <c r="AI155" s="74">
        <f t="shared" si="934"/>
        <v>0</v>
      </c>
      <c r="AJ155" s="74">
        <f t="shared" si="935"/>
        <v>0</v>
      </c>
      <c r="AK155" s="74">
        <f t="shared" si="936"/>
        <v>0</v>
      </c>
      <c r="AL155" s="74">
        <f t="shared" si="937"/>
        <v>0</v>
      </c>
      <c r="AM155" s="74">
        <f t="shared" si="938"/>
        <v>0</v>
      </c>
      <c r="AN155" s="74">
        <f t="shared" si="939"/>
        <v>0</v>
      </c>
      <c r="AO155" s="74">
        <f t="shared" si="940"/>
        <v>0</v>
      </c>
      <c r="AP155" s="74">
        <f t="shared" si="941"/>
        <v>0</v>
      </c>
      <c r="AQ155" s="74">
        <f t="shared" si="942"/>
        <v>0</v>
      </c>
      <c r="AR155" s="74">
        <f t="shared" si="943"/>
        <v>0</v>
      </c>
      <c r="AS155" s="74">
        <f t="shared" si="944"/>
        <v>0</v>
      </c>
      <c r="AT155" s="74">
        <f t="shared" si="945"/>
        <v>0</v>
      </c>
      <c r="AU155" s="74">
        <f t="shared" si="946"/>
        <v>0</v>
      </c>
      <c r="AV155" s="74">
        <f t="shared" si="947"/>
        <v>0</v>
      </c>
      <c r="AW155" s="74">
        <f t="shared" si="948"/>
        <v>0</v>
      </c>
      <c r="AX155" s="74">
        <f t="shared" si="949"/>
        <v>0</v>
      </c>
      <c r="AY155" s="74">
        <f t="shared" si="950"/>
        <v>0</v>
      </c>
      <c r="AZ155" s="74">
        <f t="shared" si="951"/>
        <v>0</v>
      </c>
      <c r="BA155" s="74">
        <f t="shared" si="952"/>
        <v>0</v>
      </c>
      <c r="BB155" s="74">
        <f t="shared" si="953"/>
        <v>0</v>
      </c>
      <c r="BC155" s="74">
        <f t="shared" si="954"/>
        <v>0</v>
      </c>
      <c r="BD155" s="74">
        <f t="shared" si="955"/>
        <v>0</v>
      </c>
      <c r="BE155" s="74">
        <f t="shared" si="956"/>
        <v>0</v>
      </c>
      <c r="BF155" s="74">
        <f t="shared" si="957"/>
        <v>0</v>
      </c>
      <c r="BG155" s="74">
        <f t="shared" si="958"/>
        <v>0</v>
      </c>
      <c r="BH155" s="74">
        <f t="shared" si="959"/>
        <v>0</v>
      </c>
      <c r="BI155" s="74">
        <f t="shared" si="960"/>
        <v>0</v>
      </c>
      <c r="BJ155" s="74">
        <f t="shared" si="961"/>
        <v>0</v>
      </c>
      <c r="BK155" s="74">
        <f t="shared" si="962"/>
        <v>0</v>
      </c>
      <c r="BL155" s="74">
        <f t="shared" si="963"/>
        <v>0</v>
      </c>
      <c r="BM155" s="74">
        <f t="shared" si="964"/>
        <v>0</v>
      </c>
      <c r="BN155" s="74">
        <f t="shared" si="965"/>
        <v>0</v>
      </c>
      <c r="BO155" s="74">
        <f t="shared" si="966"/>
        <v>0</v>
      </c>
      <c r="BP155" s="74">
        <f t="shared" si="967"/>
        <v>0</v>
      </c>
      <c r="BQ155" s="74">
        <f t="shared" si="968"/>
        <v>0</v>
      </c>
      <c r="BR155" s="74">
        <f t="shared" si="969"/>
        <v>0</v>
      </c>
      <c r="BS155" s="74">
        <f t="shared" si="970"/>
        <v>0</v>
      </c>
      <c r="BT155" s="74">
        <f t="shared" si="971"/>
        <v>0</v>
      </c>
      <c r="BU155" s="74">
        <f t="shared" si="972"/>
        <v>0</v>
      </c>
      <c r="BV155" s="74">
        <f t="shared" si="973"/>
        <v>0</v>
      </c>
      <c r="BW155" s="74">
        <f t="shared" si="974"/>
        <v>0</v>
      </c>
      <c r="BX155" s="74">
        <f t="shared" si="975"/>
        <v>0</v>
      </c>
      <c r="BY155" s="74">
        <f t="shared" si="976"/>
        <v>0</v>
      </c>
      <c r="BZ155" s="74">
        <f t="shared" si="977"/>
        <v>0</v>
      </c>
      <c r="CA155" s="74">
        <f t="shared" si="978"/>
        <v>0</v>
      </c>
      <c r="CB155" s="74">
        <f t="shared" si="979"/>
        <v>0</v>
      </c>
      <c r="CC155" s="74">
        <f t="shared" si="980"/>
        <v>0</v>
      </c>
      <c r="CD155" s="74">
        <f t="shared" si="981"/>
        <v>0</v>
      </c>
      <c r="CE155" s="74">
        <f t="shared" si="982"/>
        <v>0</v>
      </c>
      <c r="CF155" s="74">
        <f t="shared" si="983"/>
        <v>0</v>
      </c>
      <c r="CG155" s="74">
        <f t="shared" si="984"/>
        <v>0</v>
      </c>
      <c r="CH155" s="74">
        <f t="shared" si="985"/>
        <v>0</v>
      </c>
      <c r="CI155" s="74">
        <f t="shared" si="986"/>
        <v>0</v>
      </c>
      <c r="CJ155" s="74">
        <f t="shared" si="987"/>
        <v>0</v>
      </c>
      <c r="CK155" s="74">
        <f t="shared" si="988"/>
        <v>0</v>
      </c>
      <c r="CL155" s="74">
        <f t="shared" si="989"/>
        <v>12</v>
      </c>
      <c r="CM155" s="74">
        <f t="shared" si="990"/>
        <v>4</v>
      </c>
      <c r="CN155" s="74">
        <f t="shared" si="991"/>
        <v>2</v>
      </c>
      <c r="CO155">
        <f t="shared" si="992"/>
        <v>0</v>
      </c>
      <c r="CP155">
        <f t="shared" si="993"/>
        <v>1</v>
      </c>
      <c r="CQ155">
        <f t="shared" si="994"/>
        <v>0</v>
      </c>
      <c r="CR155">
        <f t="shared" si="995"/>
        <v>4</v>
      </c>
      <c r="CS155">
        <f t="shared" si="996"/>
        <v>12</v>
      </c>
      <c r="CT155">
        <f t="shared" si="997"/>
        <v>0</v>
      </c>
      <c r="CU155">
        <f t="shared" si="998"/>
        <v>2</v>
      </c>
      <c r="CV155">
        <f t="shared" si="999"/>
        <v>0</v>
      </c>
      <c r="CW155">
        <f t="shared" si="1000"/>
        <v>1</v>
      </c>
    </row>
    <row r="156" spans="1:101" ht="18" customHeight="1" x14ac:dyDescent="0.25">
      <c r="A156" s="123" t="s">
        <v>8</v>
      </c>
      <c r="B156" s="123" t="s">
        <v>109</v>
      </c>
      <c r="C156" s="129" t="str">
        <f t="shared" si="922"/>
        <v>Mixed</v>
      </c>
      <c r="D156" s="134" t="s">
        <v>6</v>
      </c>
      <c r="E156" s="131" t="s">
        <v>129</v>
      </c>
      <c r="F156" s="132"/>
      <c r="G156" s="132" t="str">
        <f t="shared" si="923"/>
        <v>Mixed</v>
      </c>
      <c r="H156" s="132"/>
      <c r="I156" s="132"/>
      <c r="J156" s="133"/>
      <c r="K156" s="125"/>
      <c r="L156" s="114">
        <v>6</v>
      </c>
      <c r="M156" s="114">
        <v>2</v>
      </c>
      <c r="N156" s="114">
        <v>2</v>
      </c>
      <c r="O156" s="114">
        <v>6</v>
      </c>
      <c r="P156" s="114">
        <v>10</v>
      </c>
      <c r="Q156" s="114">
        <v>3</v>
      </c>
      <c r="R156" s="115">
        <f t="shared" si="924"/>
        <v>2</v>
      </c>
      <c r="S156" s="115">
        <f t="shared" si="925"/>
        <v>1</v>
      </c>
      <c r="T156" s="115">
        <f t="shared" si="926"/>
        <v>1</v>
      </c>
      <c r="U156" s="115">
        <f t="shared" si="927"/>
        <v>0</v>
      </c>
      <c r="V156" s="97" t="s">
        <v>83</v>
      </c>
      <c r="W156" s="98" t="s">
        <v>90</v>
      </c>
      <c r="X156" s="95" t="s">
        <v>88</v>
      </c>
      <c r="Y156" s="95" t="s">
        <v>98</v>
      </c>
      <c r="Z156" s="95" t="s">
        <v>98</v>
      </c>
      <c r="AA156" s="95" t="str">
        <f t="shared" si="928"/>
        <v>TRR</v>
      </c>
      <c r="AB156" s="95" t="str">
        <f t="shared" si="928"/>
        <v>TRL</v>
      </c>
      <c r="AC156" s="81"/>
      <c r="AD156" s="74">
        <f t="shared" si="929"/>
        <v>0</v>
      </c>
      <c r="AE156" s="74">
        <f t="shared" si="930"/>
        <v>0</v>
      </c>
      <c r="AF156" s="74">
        <f t="shared" si="931"/>
        <v>0</v>
      </c>
      <c r="AG156" s="74">
        <f t="shared" si="932"/>
        <v>0</v>
      </c>
      <c r="AH156" s="74">
        <f t="shared" si="933"/>
        <v>0</v>
      </c>
      <c r="AI156" s="74">
        <f t="shared" si="934"/>
        <v>0</v>
      </c>
      <c r="AJ156" s="74">
        <f t="shared" si="935"/>
        <v>0</v>
      </c>
      <c r="AK156" s="74">
        <f t="shared" si="936"/>
        <v>0</v>
      </c>
      <c r="AL156" s="74">
        <f t="shared" si="937"/>
        <v>0</v>
      </c>
      <c r="AM156" s="74">
        <f t="shared" si="938"/>
        <v>0</v>
      </c>
      <c r="AN156" s="74">
        <f t="shared" si="939"/>
        <v>0</v>
      </c>
      <c r="AO156" s="74">
        <f t="shared" si="940"/>
        <v>0</v>
      </c>
      <c r="AP156" s="74">
        <f t="shared" si="941"/>
        <v>0</v>
      </c>
      <c r="AQ156" s="74">
        <f t="shared" si="942"/>
        <v>0</v>
      </c>
      <c r="AR156" s="74">
        <f t="shared" si="943"/>
        <v>0</v>
      </c>
      <c r="AS156" s="74">
        <f t="shared" si="944"/>
        <v>0</v>
      </c>
      <c r="AT156" s="74">
        <f t="shared" si="945"/>
        <v>0</v>
      </c>
      <c r="AU156" s="74">
        <f t="shared" si="946"/>
        <v>0</v>
      </c>
      <c r="AV156" s="74">
        <f t="shared" si="947"/>
        <v>0</v>
      </c>
      <c r="AW156" s="74">
        <f t="shared" si="948"/>
        <v>0</v>
      </c>
      <c r="AX156" s="74">
        <f t="shared" si="949"/>
        <v>0</v>
      </c>
      <c r="AY156" s="74">
        <f t="shared" si="950"/>
        <v>0</v>
      </c>
      <c r="AZ156" s="74">
        <f t="shared" si="951"/>
        <v>0</v>
      </c>
      <c r="BA156" s="74">
        <f t="shared" si="952"/>
        <v>0</v>
      </c>
      <c r="BB156" s="74">
        <f t="shared" si="953"/>
        <v>0</v>
      </c>
      <c r="BC156" s="74">
        <f t="shared" si="954"/>
        <v>0</v>
      </c>
      <c r="BD156" s="74">
        <f t="shared" si="955"/>
        <v>0</v>
      </c>
      <c r="BE156" s="74">
        <f t="shared" si="956"/>
        <v>0</v>
      </c>
      <c r="BF156" s="74">
        <f t="shared" si="957"/>
        <v>0</v>
      </c>
      <c r="BG156" s="74">
        <f t="shared" si="958"/>
        <v>0</v>
      </c>
      <c r="BH156" s="74">
        <f t="shared" si="959"/>
        <v>0</v>
      </c>
      <c r="BI156" s="74">
        <f t="shared" si="960"/>
        <v>0</v>
      </c>
      <c r="BJ156" s="74">
        <f t="shared" si="961"/>
        <v>0</v>
      </c>
      <c r="BK156" s="74">
        <f t="shared" si="962"/>
        <v>0</v>
      </c>
      <c r="BL156" s="74">
        <f t="shared" si="963"/>
        <v>0</v>
      </c>
      <c r="BM156" s="74">
        <f t="shared" si="964"/>
        <v>0</v>
      </c>
      <c r="BN156" s="74">
        <f t="shared" si="965"/>
        <v>0</v>
      </c>
      <c r="BO156" s="74">
        <f t="shared" si="966"/>
        <v>0</v>
      </c>
      <c r="BP156" s="74">
        <f t="shared" si="967"/>
        <v>0</v>
      </c>
      <c r="BQ156" s="74">
        <f t="shared" si="968"/>
        <v>0</v>
      </c>
      <c r="BR156" s="74">
        <f t="shared" si="969"/>
        <v>0</v>
      </c>
      <c r="BS156" s="74">
        <f t="shared" si="970"/>
        <v>0</v>
      </c>
      <c r="BT156" s="74">
        <f t="shared" si="971"/>
        <v>0</v>
      </c>
      <c r="BU156" s="74">
        <f t="shared" si="972"/>
        <v>0</v>
      </c>
      <c r="BV156" s="74">
        <f t="shared" si="973"/>
        <v>0</v>
      </c>
      <c r="BW156" s="74">
        <f t="shared" si="974"/>
        <v>0</v>
      </c>
      <c r="BX156" s="74">
        <f t="shared" si="975"/>
        <v>0</v>
      </c>
      <c r="BY156" s="74">
        <f t="shared" si="976"/>
        <v>0</v>
      </c>
      <c r="BZ156" s="74">
        <f t="shared" si="977"/>
        <v>0</v>
      </c>
      <c r="CA156" s="74">
        <f t="shared" si="978"/>
        <v>0</v>
      </c>
      <c r="CB156" s="74">
        <f t="shared" si="979"/>
        <v>0</v>
      </c>
      <c r="CC156" s="74">
        <f t="shared" si="980"/>
        <v>0</v>
      </c>
      <c r="CD156" s="74">
        <f t="shared" si="981"/>
        <v>0</v>
      </c>
      <c r="CE156" s="74">
        <f t="shared" si="982"/>
        <v>0</v>
      </c>
      <c r="CF156" s="74">
        <f t="shared" si="983"/>
        <v>0</v>
      </c>
      <c r="CG156" s="74">
        <f t="shared" si="984"/>
        <v>0</v>
      </c>
      <c r="CH156" s="74">
        <f t="shared" si="985"/>
        <v>0</v>
      </c>
      <c r="CI156" s="74">
        <f t="shared" si="986"/>
        <v>0</v>
      </c>
      <c r="CJ156" s="74">
        <f t="shared" si="987"/>
        <v>0</v>
      </c>
      <c r="CK156" s="74">
        <f t="shared" si="988"/>
        <v>0</v>
      </c>
      <c r="CL156" s="74">
        <f t="shared" si="989"/>
        <v>18</v>
      </c>
      <c r="CM156" s="74">
        <f t="shared" si="990"/>
        <v>11</v>
      </c>
      <c r="CN156" s="74">
        <f t="shared" si="991"/>
        <v>2</v>
      </c>
      <c r="CO156">
        <f t="shared" si="992"/>
        <v>1</v>
      </c>
      <c r="CP156">
        <f t="shared" si="993"/>
        <v>1</v>
      </c>
      <c r="CQ156">
        <f t="shared" si="994"/>
        <v>0</v>
      </c>
      <c r="CR156">
        <f t="shared" si="995"/>
        <v>11</v>
      </c>
      <c r="CS156">
        <f t="shared" si="996"/>
        <v>18</v>
      </c>
      <c r="CT156">
        <f t="shared" si="997"/>
        <v>1</v>
      </c>
      <c r="CU156">
        <f t="shared" si="998"/>
        <v>2</v>
      </c>
      <c r="CV156">
        <f t="shared" si="999"/>
        <v>0</v>
      </c>
      <c r="CW156">
        <f t="shared" si="1000"/>
        <v>1</v>
      </c>
    </row>
    <row r="157" spans="1:101" ht="18" customHeight="1" x14ac:dyDescent="0.25">
      <c r="A157" s="123" t="s">
        <v>9</v>
      </c>
      <c r="B157" s="123" t="s">
        <v>75</v>
      </c>
      <c r="C157" s="129" t="str">
        <f t="shared" si="922"/>
        <v>D-Doppel</v>
      </c>
      <c r="D157" s="134" t="s">
        <v>6</v>
      </c>
      <c r="E157" s="131" t="s">
        <v>76</v>
      </c>
      <c r="F157" s="132"/>
      <c r="G157" s="132" t="str">
        <f t="shared" si="923"/>
        <v>D-Doppel</v>
      </c>
      <c r="H157" s="132"/>
      <c r="I157" s="132"/>
      <c r="J157" s="133"/>
      <c r="K157" s="125"/>
      <c r="L157" s="119">
        <v>6</v>
      </c>
      <c r="M157" s="119">
        <v>1</v>
      </c>
      <c r="N157" s="119">
        <v>6</v>
      </c>
      <c r="O157" s="119">
        <v>0</v>
      </c>
      <c r="P157" s="119"/>
      <c r="Q157" s="119"/>
      <c r="R157" s="115">
        <f t="shared" si="924"/>
        <v>2</v>
      </c>
      <c r="S157" s="115">
        <f t="shared" si="925"/>
        <v>0</v>
      </c>
      <c r="T157" s="115">
        <f t="shared" si="926"/>
        <v>1</v>
      </c>
      <c r="U157" s="115">
        <f t="shared" si="927"/>
        <v>0</v>
      </c>
      <c r="V157" s="191" t="s">
        <v>82</v>
      </c>
      <c r="W157" s="193" t="s">
        <v>89</v>
      </c>
      <c r="X157" s="192" t="s">
        <v>87</v>
      </c>
      <c r="Y157" s="192" t="s">
        <v>98</v>
      </c>
      <c r="Z157" s="192" t="s">
        <v>98</v>
      </c>
      <c r="AA157" s="95" t="str">
        <f t="shared" si="928"/>
        <v>TRG</v>
      </c>
      <c r="AB157" s="95" t="str">
        <f t="shared" si="928"/>
        <v>TRB</v>
      </c>
      <c r="AC157" s="81"/>
      <c r="AD157" s="74">
        <f t="shared" si="929"/>
        <v>0</v>
      </c>
      <c r="AE157" s="74">
        <f t="shared" si="930"/>
        <v>0</v>
      </c>
      <c r="AF157" s="74">
        <f t="shared" si="931"/>
        <v>0</v>
      </c>
      <c r="AG157" s="74">
        <f t="shared" si="932"/>
        <v>0</v>
      </c>
      <c r="AH157" s="74">
        <f t="shared" si="933"/>
        <v>0</v>
      </c>
      <c r="AI157" s="74">
        <f t="shared" si="934"/>
        <v>0</v>
      </c>
      <c r="AJ157" s="74">
        <f t="shared" si="935"/>
        <v>0</v>
      </c>
      <c r="AK157" s="74">
        <f t="shared" si="936"/>
        <v>0</v>
      </c>
      <c r="AL157" s="74">
        <f t="shared" si="937"/>
        <v>0</v>
      </c>
      <c r="AM157" s="74">
        <f t="shared" si="938"/>
        <v>0</v>
      </c>
      <c r="AN157" s="74">
        <f t="shared" si="939"/>
        <v>0</v>
      </c>
      <c r="AO157" s="74">
        <f t="shared" si="940"/>
        <v>0</v>
      </c>
      <c r="AP157" s="74">
        <f t="shared" si="941"/>
        <v>0</v>
      </c>
      <c r="AQ157" s="74">
        <f t="shared" si="942"/>
        <v>0</v>
      </c>
      <c r="AR157" s="74">
        <f t="shared" si="943"/>
        <v>0</v>
      </c>
      <c r="AS157" s="74">
        <f t="shared" si="944"/>
        <v>0</v>
      </c>
      <c r="AT157" s="74">
        <f t="shared" si="945"/>
        <v>0</v>
      </c>
      <c r="AU157" s="74">
        <f t="shared" si="946"/>
        <v>0</v>
      </c>
      <c r="AV157" s="74">
        <f t="shared" si="947"/>
        <v>0</v>
      </c>
      <c r="AW157" s="74">
        <f t="shared" si="948"/>
        <v>0</v>
      </c>
      <c r="AX157" s="74">
        <f t="shared" si="949"/>
        <v>0</v>
      </c>
      <c r="AY157" s="74">
        <f t="shared" si="950"/>
        <v>0</v>
      </c>
      <c r="AZ157" s="74">
        <f t="shared" si="951"/>
        <v>0</v>
      </c>
      <c r="BA157" s="74">
        <f t="shared" si="952"/>
        <v>0</v>
      </c>
      <c r="BB157" s="74">
        <f t="shared" si="953"/>
        <v>0</v>
      </c>
      <c r="BC157" s="74">
        <f t="shared" si="954"/>
        <v>0</v>
      </c>
      <c r="BD157" s="74">
        <f t="shared" si="955"/>
        <v>0</v>
      </c>
      <c r="BE157" s="74">
        <f t="shared" si="956"/>
        <v>0</v>
      </c>
      <c r="BF157" s="74">
        <f t="shared" si="957"/>
        <v>0</v>
      </c>
      <c r="BG157" s="74">
        <f t="shared" si="958"/>
        <v>0</v>
      </c>
      <c r="BH157" s="74">
        <f t="shared" si="959"/>
        <v>0</v>
      </c>
      <c r="BI157" s="74">
        <f t="shared" si="960"/>
        <v>0</v>
      </c>
      <c r="BJ157" s="74">
        <f t="shared" si="961"/>
        <v>0</v>
      </c>
      <c r="BK157" s="74">
        <f t="shared" si="962"/>
        <v>0</v>
      </c>
      <c r="BL157" s="74">
        <f t="shared" si="963"/>
        <v>0</v>
      </c>
      <c r="BM157" s="74">
        <f t="shared" si="964"/>
        <v>0</v>
      </c>
      <c r="BN157" s="74">
        <f t="shared" si="965"/>
        <v>0</v>
      </c>
      <c r="BO157" s="74">
        <f t="shared" si="966"/>
        <v>0</v>
      </c>
      <c r="BP157" s="74">
        <f t="shared" si="967"/>
        <v>0</v>
      </c>
      <c r="BQ157" s="74">
        <f t="shared" si="968"/>
        <v>0</v>
      </c>
      <c r="BR157" s="74">
        <f t="shared" si="969"/>
        <v>0</v>
      </c>
      <c r="BS157" s="74">
        <f t="shared" si="970"/>
        <v>0</v>
      </c>
      <c r="BT157" s="74">
        <f t="shared" si="971"/>
        <v>0</v>
      </c>
      <c r="BU157" s="74">
        <f t="shared" si="972"/>
        <v>0</v>
      </c>
      <c r="BV157" s="74">
        <f t="shared" si="973"/>
        <v>0</v>
      </c>
      <c r="BW157" s="74">
        <f t="shared" si="974"/>
        <v>0</v>
      </c>
      <c r="BX157" s="74">
        <f t="shared" si="975"/>
        <v>0</v>
      </c>
      <c r="BY157" s="74">
        <f t="shared" si="976"/>
        <v>0</v>
      </c>
      <c r="BZ157" s="74">
        <f t="shared" si="977"/>
        <v>12</v>
      </c>
      <c r="CA157" s="74">
        <f t="shared" si="978"/>
        <v>1</v>
      </c>
      <c r="CB157" s="74">
        <f t="shared" si="979"/>
        <v>2</v>
      </c>
      <c r="CC157" s="74">
        <f t="shared" si="980"/>
        <v>0</v>
      </c>
      <c r="CD157" s="74">
        <f t="shared" si="981"/>
        <v>1</v>
      </c>
      <c r="CE157" s="74">
        <f t="shared" si="982"/>
        <v>0</v>
      </c>
      <c r="CF157" s="74">
        <f t="shared" si="983"/>
        <v>1</v>
      </c>
      <c r="CG157" s="74">
        <f t="shared" si="984"/>
        <v>12</v>
      </c>
      <c r="CH157" s="74">
        <f t="shared" si="985"/>
        <v>0</v>
      </c>
      <c r="CI157" s="74">
        <f t="shared" si="986"/>
        <v>2</v>
      </c>
      <c r="CJ157" s="74">
        <f t="shared" si="987"/>
        <v>0</v>
      </c>
      <c r="CK157" s="74">
        <f t="shared" si="988"/>
        <v>1</v>
      </c>
      <c r="CL157" s="74">
        <f t="shared" si="989"/>
        <v>0</v>
      </c>
      <c r="CM157" s="74">
        <f t="shared" si="990"/>
        <v>0</v>
      </c>
      <c r="CN157" s="74">
        <f t="shared" si="991"/>
        <v>0</v>
      </c>
      <c r="CO157">
        <f t="shared" si="992"/>
        <v>0</v>
      </c>
      <c r="CP157">
        <f t="shared" si="993"/>
        <v>0</v>
      </c>
      <c r="CQ157">
        <f t="shared" si="994"/>
        <v>0</v>
      </c>
      <c r="CR157">
        <f t="shared" si="995"/>
        <v>0</v>
      </c>
      <c r="CS157">
        <f t="shared" si="996"/>
        <v>0</v>
      </c>
      <c r="CT157">
        <f t="shared" si="997"/>
        <v>0</v>
      </c>
      <c r="CU157">
        <f t="shared" si="998"/>
        <v>0</v>
      </c>
      <c r="CV157">
        <f t="shared" si="999"/>
        <v>0</v>
      </c>
      <c r="CW157">
        <f t="shared" si="1000"/>
        <v>0</v>
      </c>
    </row>
    <row r="158" spans="1:101" ht="18" customHeight="1" x14ac:dyDescent="0.25">
      <c r="A158" s="123" t="s">
        <v>10</v>
      </c>
      <c r="B158" s="123" t="s">
        <v>75</v>
      </c>
      <c r="C158" s="129" t="str">
        <f t="shared" si="922"/>
        <v>Mixed</v>
      </c>
      <c r="D158" s="134" t="s">
        <v>6</v>
      </c>
      <c r="E158" s="131" t="s">
        <v>76</v>
      </c>
      <c r="F158" s="132"/>
      <c r="G158" s="132" t="str">
        <f t="shared" si="923"/>
        <v>Mixed</v>
      </c>
      <c r="H158" s="132"/>
      <c r="I158" s="132"/>
      <c r="J158" s="133"/>
      <c r="K158" s="125"/>
      <c r="L158" s="119">
        <v>6</v>
      </c>
      <c r="M158" s="119">
        <v>3</v>
      </c>
      <c r="N158" s="119">
        <v>6</v>
      </c>
      <c r="O158" s="119">
        <v>0</v>
      </c>
      <c r="P158" s="119"/>
      <c r="Q158" s="119"/>
      <c r="R158" s="115">
        <f t="shared" si="924"/>
        <v>2</v>
      </c>
      <c r="S158" s="115">
        <f t="shared" si="925"/>
        <v>0</v>
      </c>
      <c r="T158" s="115">
        <f t="shared" si="926"/>
        <v>1</v>
      </c>
      <c r="U158" s="115">
        <f t="shared" si="927"/>
        <v>0</v>
      </c>
      <c r="V158" s="191" t="s">
        <v>83</v>
      </c>
      <c r="W158" s="193" t="s">
        <v>89</v>
      </c>
      <c r="X158" s="192" t="s">
        <v>87</v>
      </c>
      <c r="Y158" s="192" t="s">
        <v>98</v>
      </c>
      <c r="Z158" s="192" t="s">
        <v>98</v>
      </c>
      <c r="AA158" s="95" t="str">
        <f t="shared" si="928"/>
        <v>TRG</v>
      </c>
      <c r="AB158" s="95" t="str">
        <f t="shared" si="928"/>
        <v>TRB</v>
      </c>
      <c r="AC158" s="81"/>
      <c r="AD158" s="74">
        <f t="shared" si="929"/>
        <v>0</v>
      </c>
      <c r="AE158" s="74">
        <f t="shared" si="930"/>
        <v>0</v>
      </c>
      <c r="AF158" s="74">
        <f t="shared" si="931"/>
        <v>0</v>
      </c>
      <c r="AG158" s="74">
        <f t="shared" si="932"/>
        <v>0</v>
      </c>
      <c r="AH158" s="74">
        <f t="shared" si="933"/>
        <v>0</v>
      </c>
      <c r="AI158" s="74">
        <f t="shared" si="934"/>
        <v>0</v>
      </c>
      <c r="AJ158" s="74">
        <f t="shared" si="935"/>
        <v>0</v>
      </c>
      <c r="AK158" s="74">
        <f t="shared" si="936"/>
        <v>0</v>
      </c>
      <c r="AL158" s="74">
        <f t="shared" si="937"/>
        <v>0</v>
      </c>
      <c r="AM158" s="74">
        <f t="shared" si="938"/>
        <v>0</v>
      </c>
      <c r="AN158" s="74">
        <f t="shared" si="939"/>
        <v>0</v>
      </c>
      <c r="AO158" s="74">
        <f t="shared" si="940"/>
        <v>0</v>
      </c>
      <c r="AP158" s="74">
        <f t="shared" si="941"/>
        <v>0</v>
      </c>
      <c r="AQ158" s="74">
        <f t="shared" si="942"/>
        <v>0</v>
      </c>
      <c r="AR158" s="74">
        <f t="shared" si="943"/>
        <v>0</v>
      </c>
      <c r="AS158" s="74">
        <f t="shared" si="944"/>
        <v>0</v>
      </c>
      <c r="AT158" s="74">
        <f t="shared" si="945"/>
        <v>0</v>
      </c>
      <c r="AU158" s="74">
        <f t="shared" si="946"/>
        <v>0</v>
      </c>
      <c r="AV158" s="74">
        <f t="shared" si="947"/>
        <v>0</v>
      </c>
      <c r="AW158" s="74">
        <f t="shared" si="948"/>
        <v>0</v>
      </c>
      <c r="AX158" s="74">
        <f t="shared" si="949"/>
        <v>0</v>
      </c>
      <c r="AY158" s="74">
        <f t="shared" si="950"/>
        <v>0</v>
      </c>
      <c r="AZ158" s="74">
        <f t="shared" si="951"/>
        <v>0</v>
      </c>
      <c r="BA158" s="74">
        <f t="shared" si="952"/>
        <v>0</v>
      </c>
      <c r="BB158" s="74">
        <f t="shared" si="953"/>
        <v>0</v>
      </c>
      <c r="BC158" s="74">
        <f t="shared" si="954"/>
        <v>0</v>
      </c>
      <c r="BD158" s="74">
        <f t="shared" si="955"/>
        <v>0</v>
      </c>
      <c r="BE158" s="74">
        <f t="shared" si="956"/>
        <v>0</v>
      </c>
      <c r="BF158" s="74">
        <f t="shared" si="957"/>
        <v>0</v>
      </c>
      <c r="BG158" s="74">
        <f t="shared" si="958"/>
        <v>0</v>
      </c>
      <c r="BH158" s="74">
        <f t="shared" si="959"/>
        <v>0</v>
      </c>
      <c r="BI158" s="74">
        <f t="shared" si="960"/>
        <v>0</v>
      </c>
      <c r="BJ158" s="74">
        <f t="shared" si="961"/>
        <v>0</v>
      </c>
      <c r="BK158" s="74">
        <f t="shared" si="962"/>
        <v>0</v>
      </c>
      <c r="BL158" s="74">
        <f t="shared" si="963"/>
        <v>0</v>
      </c>
      <c r="BM158" s="74">
        <f t="shared" si="964"/>
        <v>0</v>
      </c>
      <c r="BN158" s="74">
        <f t="shared" si="965"/>
        <v>0</v>
      </c>
      <c r="BO158" s="74">
        <f t="shared" si="966"/>
        <v>0</v>
      </c>
      <c r="BP158" s="74">
        <f t="shared" si="967"/>
        <v>0</v>
      </c>
      <c r="BQ158" s="74">
        <f t="shared" si="968"/>
        <v>0</v>
      </c>
      <c r="BR158" s="74">
        <f t="shared" si="969"/>
        <v>0</v>
      </c>
      <c r="BS158" s="74">
        <f t="shared" si="970"/>
        <v>0</v>
      </c>
      <c r="BT158" s="74">
        <f t="shared" si="971"/>
        <v>0</v>
      </c>
      <c r="BU158" s="74">
        <f t="shared" si="972"/>
        <v>0</v>
      </c>
      <c r="BV158" s="74">
        <f t="shared" si="973"/>
        <v>0</v>
      </c>
      <c r="BW158" s="74">
        <f t="shared" si="974"/>
        <v>0</v>
      </c>
      <c r="BX158" s="74">
        <f t="shared" si="975"/>
        <v>0</v>
      </c>
      <c r="BY158" s="74">
        <f t="shared" si="976"/>
        <v>0</v>
      </c>
      <c r="BZ158" s="74">
        <f t="shared" si="977"/>
        <v>12</v>
      </c>
      <c r="CA158" s="74">
        <f t="shared" si="978"/>
        <v>3</v>
      </c>
      <c r="CB158" s="74">
        <f t="shared" si="979"/>
        <v>2</v>
      </c>
      <c r="CC158" s="74">
        <f t="shared" si="980"/>
        <v>0</v>
      </c>
      <c r="CD158" s="74">
        <f t="shared" si="981"/>
        <v>1</v>
      </c>
      <c r="CE158" s="74">
        <f t="shared" si="982"/>
        <v>0</v>
      </c>
      <c r="CF158" s="74">
        <f t="shared" si="983"/>
        <v>3</v>
      </c>
      <c r="CG158" s="74">
        <f t="shared" si="984"/>
        <v>12</v>
      </c>
      <c r="CH158" s="74">
        <f t="shared" si="985"/>
        <v>0</v>
      </c>
      <c r="CI158" s="74">
        <f t="shared" si="986"/>
        <v>2</v>
      </c>
      <c r="CJ158" s="74">
        <f t="shared" si="987"/>
        <v>0</v>
      </c>
      <c r="CK158" s="74">
        <f t="shared" si="988"/>
        <v>1</v>
      </c>
      <c r="CL158" s="74">
        <f t="shared" si="989"/>
        <v>0</v>
      </c>
      <c r="CM158" s="74">
        <f t="shared" si="990"/>
        <v>0</v>
      </c>
      <c r="CN158" s="74">
        <f t="shared" si="991"/>
        <v>0</v>
      </c>
      <c r="CO158">
        <f t="shared" si="992"/>
        <v>0</v>
      </c>
      <c r="CP158">
        <f t="shared" si="993"/>
        <v>0</v>
      </c>
      <c r="CQ158">
        <f t="shared" si="994"/>
        <v>0</v>
      </c>
      <c r="CR158">
        <f t="shared" si="995"/>
        <v>0</v>
      </c>
      <c r="CS158">
        <f t="shared" si="996"/>
        <v>0</v>
      </c>
      <c r="CT158">
        <f t="shared" si="997"/>
        <v>0</v>
      </c>
      <c r="CU158">
        <f t="shared" si="998"/>
        <v>0</v>
      </c>
      <c r="CV158">
        <f t="shared" si="999"/>
        <v>0</v>
      </c>
      <c r="CW158">
        <f t="shared" si="1000"/>
        <v>0</v>
      </c>
    </row>
    <row r="159" spans="1:101" ht="15.9" customHeight="1" x14ac:dyDescent="0.3">
      <c r="A159" s="2"/>
      <c r="B159" s="100"/>
      <c r="C159" s="100"/>
      <c r="D159" s="102"/>
      <c r="E159" s="102"/>
      <c r="F159" s="102"/>
      <c r="G159" s="102"/>
      <c r="H159" s="102"/>
      <c r="I159" s="102"/>
      <c r="J159" s="10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97"/>
      <c r="W159" s="97"/>
      <c r="X159" s="95"/>
      <c r="Y159" s="95"/>
      <c r="Z159" s="95"/>
      <c r="AA159" s="95"/>
      <c r="AB159" s="95"/>
      <c r="AC159" s="81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4"/>
      <c r="CH159" s="74"/>
      <c r="CI159" s="74"/>
      <c r="CJ159" s="74"/>
      <c r="CK159" s="74"/>
      <c r="CL159" s="74"/>
      <c r="CM159" s="74"/>
      <c r="CN159" s="74"/>
    </row>
    <row r="160" spans="1:101" ht="15.9" customHeight="1" x14ac:dyDescent="0.3">
      <c r="A160" s="2"/>
      <c r="B160" s="100"/>
      <c r="C160" s="100"/>
      <c r="D160" s="102"/>
      <c r="E160" s="102"/>
      <c r="F160" s="102"/>
      <c r="G160" s="102"/>
      <c r="H160" s="102"/>
      <c r="I160" s="102"/>
      <c r="J160" s="10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95"/>
      <c r="W160" s="95"/>
      <c r="X160" s="95"/>
      <c r="Y160" s="95"/>
      <c r="Z160" s="95"/>
      <c r="AA160" s="95"/>
      <c r="AB160" s="95"/>
      <c r="AC160" s="81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4"/>
    </row>
    <row r="161" spans="1:92" ht="15.9" customHeight="1" x14ac:dyDescent="0.4">
      <c r="B161" s="102"/>
      <c r="C161" s="101"/>
      <c r="D161" s="101"/>
      <c r="E161" s="101" t="str">
        <f>TEXT($A$2+2,"TTTT, TT.MM.JJJJ")&amp;" 12:00 Uhr Halbfinale"</f>
        <v>Sonntag, 06.08.2017 12:00 Uhr Halbfinale</v>
      </c>
      <c r="F161" s="101"/>
      <c r="G161" s="101"/>
      <c r="H161" s="101"/>
      <c r="I161" s="101"/>
      <c r="J161" s="101"/>
      <c r="K161" s="12"/>
      <c r="V161" s="76"/>
      <c r="W161" s="76"/>
      <c r="X161" s="95"/>
      <c r="Y161" s="95"/>
      <c r="Z161" s="95"/>
      <c r="AA161" s="95"/>
      <c r="AB161" s="95"/>
      <c r="AC161" s="81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4"/>
      <c r="CH161" s="74"/>
      <c r="CI161" s="74"/>
      <c r="CJ161" s="74"/>
      <c r="CK161" s="74"/>
      <c r="CL161" s="74"/>
      <c r="CM161" s="74"/>
      <c r="CN161" s="74"/>
    </row>
    <row r="162" spans="1:92" ht="15.9" customHeight="1" x14ac:dyDescent="0.4">
      <c r="A162" s="2"/>
      <c r="B162" s="100"/>
      <c r="C162" s="100"/>
      <c r="D162" s="102"/>
      <c r="E162" s="102"/>
      <c r="F162" s="102"/>
      <c r="G162" s="102"/>
      <c r="H162" s="102"/>
      <c r="I162" s="102"/>
      <c r="J162" s="102"/>
      <c r="L162" s="8" t="s">
        <v>22</v>
      </c>
      <c r="M162" s="7"/>
      <c r="N162" s="8" t="s">
        <v>23</v>
      </c>
      <c r="O162" s="7"/>
      <c r="P162" s="8" t="s">
        <v>24</v>
      </c>
      <c r="Q162" s="7"/>
      <c r="R162" s="8" t="s">
        <v>19</v>
      </c>
      <c r="S162" s="8"/>
      <c r="T162" s="8" t="s">
        <v>21</v>
      </c>
      <c r="U162" s="8"/>
      <c r="V162" s="95"/>
      <c r="W162" s="95"/>
      <c r="X162" s="95"/>
      <c r="Y162" s="95"/>
      <c r="Z162" s="95"/>
      <c r="AA162" s="95"/>
      <c r="AB162" s="95"/>
      <c r="AC162" s="81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4"/>
      <c r="CH162" s="74"/>
      <c r="CI162" s="74"/>
      <c r="CJ162" s="74"/>
      <c r="CK162" s="74"/>
      <c r="CL162" s="74"/>
      <c r="CM162" s="74"/>
      <c r="CN162" s="74"/>
    </row>
    <row r="163" spans="1:92" ht="18" customHeight="1" x14ac:dyDescent="0.25">
      <c r="A163" s="135" t="s">
        <v>0</v>
      </c>
      <c r="B163" s="136" t="s">
        <v>113</v>
      </c>
      <c r="C163" s="137" t="str">
        <f t="shared" ref="C163:C168" si="1001">VLOOKUP(V163,$AK$2:$AL$5,2,)</f>
        <v>H-Doppel 1</v>
      </c>
      <c r="D163" s="134" t="s">
        <v>6</v>
      </c>
      <c r="E163" s="194" t="s">
        <v>77</v>
      </c>
      <c r="F163" s="195"/>
      <c r="G163" s="138" t="str">
        <f t="shared" ref="G163:G168" si="1002">VLOOKUP(V163,$AK$2:$AL$5,2,)</f>
        <v>H-Doppel 1</v>
      </c>
      <c r="H163" s="139"/>
      <c r="I163" s="139"/>
      <c r="J163" s="137"/>
      <c r="K163" s="124"/>
      <c r="L163" s="114">
        <v>7</v>
      </c>
      <c r="M163" s="114">
        <v>6</v>
      </c>
      <c r="N163" s="114">
        <v>6</v>
      </c>
      <c r="O163" s="114">
        <v>0</v>
      </c>
      <c r="P163" s="114"/>
      <c r="Q163" s="114"/>
      <c r="R163" s="115">
        <f t="shared" ref="R163:R168" si="1003">IF(L163&gt;M163,1,0)+IF(N163&gt;O163,1,0)+IF(P163&gt;Q163,1,0)</f>
        <v>2</v>
      </c>
      <c r="S163" s="115">
        <f t="shared" ref="S163:S168" si="1004">IF(L163&lt;M163,1,0)+IF(N163&lt;O163,1,0)+IF(P163&lt;Q163,1,0)</f>
        <v>0</v>
      </c>
      <c r="T163" s="115">
        <f t="shared" ref="T163:T168" si="1005">IF(R163&gt;S163,1,0)</f>
        <v>1</v>
      </c>
      <c r="U163" s="115">
        <f t="shared" ref="U163:U168" si="1006">IF(R163&lt;S163,1,0)</f>
        <v>0</v>
      </c>
      <c r="V163" s="97">
        <v>1</v>
      </c>
      <c r="W163" s="97" t="s">
        <v>99</v>
      </c>
      <c r="X163" s="95" t="s">
        <v>87</v>
      </c>
      <c r="Y163" s="95">
        <v>1</v>
      </c>
      <c r="Z163" s="95">
        <v>1</v>
      </c>
      <c r="AA163" s="95" t="str">
        <f t="shared" ref="AA163:AB168" si="1007">W163&amp;Y163</f>
        <v>A1</v>
      </c>
      <c r="AB163" s="95" t="str">
        <f t="shared" si="1007"/>
        <v>B1</v>
      </c>
      <c r="AC163" s="81"/>
      <c r="AD163" s="74">
        <f t="shared" ref="AD163:AD168" si="1008">IF($AA163="A1",$L163+$N163+$P163,0)+IF($AB163="A1",$M163+$O163+$Q163,0)</f>
        <v>13</v>
      </c>
      <c r="AE163" s="74">
        <f t="shared" ref="AE163:AE168" si="1009">IF($AA163="A1",$M163+$O163+$Q163,0)+IF($AB163="A1",$L163+$N163+$P163,0)</f>
        <v>6</v>
      </c>
      <c r="AF163" s="74">
        <f t="shared" ref="AF163:AF168" si="1010">IF($AA163="A1",$R163,0)+IF($AB163="A1",$S163,0)</f>
        <v>2</v>
      </c>
      <c r="AG163" s="74">
        <f t="shared" ref="AG163:AG168" si="1011">IF($AA163="A1",$S163,0)+IF($AB163="A1",$R163,0)</f>
        <v>0</v>
      </c>
      <c r="AH163" s="74">
        <f t="shared" ref="AH163:AH168" si="1012">IF($AA163="A1",$T163,0)+IF($AB163="A1",$U163,0)</f>
        <v>1</v>
      </c>
      <c r="AI163" s="74">
        <f t="shared" ref="AI163:AI168" si="1013">IF($AA163="A1",$U163,0)+IF($AB163="A1",$T163,0)</f>
        <v>0</v>
      </c>
      <c r="AJ163" s="74">
        <f t="shared" ref="AJ163:AJ168" si="1014">IF($AA163="B1",$L163+$N163+$P163,0)+IF($AB163="B1",$M163+$O163+$Q163,0)</f>
        <v>6</v>
      </c>
      <c r="AK163" s="74">
        <f t="shared" ref="AK163:AK168" si="1015">IF($AA163="B1",$M163+$O163+$Q163,0)+IF($AB163="B1",$L163+$N163+$P163,0)</f>
        <v>13</v>
      </c>
      <c r="AL163" s="74">
        <f t="shared" ref="AL163:AL168" si="1016">IF($AA163="B1",$R163,0)+IF($AB163="B1",$S163,0)</f>
        <v>0</v>
      </c>
      <c r="AM163" s="74">
        <f t="shared" ref="AM163:AM168" si="1017">IF($AA163="B1",$S163,0)+IF($AB163="B1",$R163,0)</f>
        <v>2</v>
      </c>
      <c r="AN163" s="74">
        <f t="shared" ref="AN163:AN168" si="1018">IF($AA163="B1",$T163,0)+IF($AB163="B1",$U163,0)</f>
        <v>0</v>
      </c>
      <c r="AO163" s="74">
        <f t="shared" ref="AO163:AO168" si="1019">IF($AA163="B1",$U163,0)+IF($AB163="B1",$T163,0)</f>
        <v>1</v>
      </c>
      <c r="AP163" s="74">
        <f t="shared" ref="AP163:AP168" si="1020">IF($AA163="C1",$L163+$N163+$P163,0)+IF($AB163="C1",$M163+$O163+$Q163,0)</f>
        <v>0</v>
      </c>
      <c r="AQ163" s="74">
        <f t="shared" ref="AQ163:AQ168" si="1021">IF($AA163="C1",$M163+$O163+$Q163,0)+IF($AB163="C1",$L163+$N163+$P163,0)</f>
        <v>0</v>
      </c>
      <c r="AR163" s="74">
        <f t="shared" ref="AR163:AR168" si="1022">IF($AA163="C1",$R163,0)+IF($AB163="C1",$S163,0)</f>
        <v>0</v>
      </c>
      <c r="AS163" s="74">
        <f t="shared" ref="AS163:AS168" si="1023">IF($AA163="C1",$S163,0)+IF($AB163="C1",$R163,0)</f>
        <v>0</v>
      </c>
      <c r="AT163" s="74">
        <f t="shared" ref="AT163:AT168" si="1024">IF($AA163="C1",$T163,0)+IF($AB163="C1",$U163,0)</f>
        <v>0</v>
      </c>
      <c r="AU163" s="74">
        <f t="shared" ref="AU163:AU168" si="1025">IF($AA163="C1",$U163,0)+IF($AB163="C1",$T163,0)</f>
        <v>0</v>
      </c>
      <c r="AV163" s="74">
        <f t="shared" ref="AV163:AV168" si="1026">IF($AA163="D1",$L163+$N163+$P163,0)+IF($AB163="D1",$M163+$O163+$Q163,0)</f>
        <v>0</v>
      </c>
      <c r="AW163" s="74">
        <f t="shared" ref="AW163:AW168" si="1027">IF($AA163="D1",$M163+$O163+$Q163,0)+IF($AB163="D1",$L163+$N163+$P163,0)</f>
        <v>0</v>
      </c>
      <c r="AX163" s="74">
        <f t="shared" ref="AX163:AX168" si="1028">IF($AA163="D1",$R163,0)+IF($AB163="D1",$S163,0)</f>
        <v>0</v>
      </c>
      <c r="AY163" s="74">
        <f t="shared" ref="AY163:AY168" si="1029">IF($AA163="D1",$S163,0)+IF($AB163="D1",$R163,0)</f>
        <v>0</v>
      </c>
      <c r="AZ163" s="74">
        <f t="shared" ref="AZ163:AZ168" si="1030">IF($AA163="D1",$T163,0)+IF($AB163="D1",$U163,0)</f>
        <v>0</v>
      </c>
      <c r="BA163" s="74">
        <f t="shared" ref="BA163:BA168" si="1031">IF($AA163="D1",$U163,0)+IF($AB163="D1",$T163,0)</f>
        <v>0</v>
      </c>
      <c r="BB163" s="74">
        <f t="shared" ref="BB163:BB168" si="1032">IF($AA163="Y1",$L163+$N163+$P163,0)+IF($AB163="Y1",$M163+$O163+$Q163,0)</f>
        <v>0</v>
      </c>
      <c r="BC163" s="74">
        <f t="shared" ref="BC163:BC168" si="1033">IF($AA163="Y1",$M163+$O163+$Q163,0)+IF($AB163="Y1",$L163+$N163+$P163,0)</f>
        <v>0</v>
      </c>
      <c r="BD163" s="74">
        <f t="shared" ref="BD163:BD168" si="1034">IF($AA163="Y1",$R163,0)+IF($AB163="Y1",$S163,0)</f>
        <v>0</v>
      </c>
      <c r="BE163" s="74">
        <f t="shared" ref="BE163:BE168" si="1035">IF($AA163="Y1",$S163,0)+IF($AB163="Y1",$R163,0)</f>
        <v>0</v>
      </c>
      <c r="BF163" s="74">
        <f t="shared" ref="BF163:BF168" si="1036">IF($AA163="Y1",$T163,0)+IF($AB163="Y1",$U163,0)</f>
        <v>0</v>
      </c>
      <c r="BG163" s="74">
        <f t="shared" ref="BG163:BG168" si="1037">IF($AA163="Y1",$U163,0)+IF($AB163="Y1",$T163,0)</f>
        <v>0</v>
      </c>
      <c r="BH163" s="74">
        <f t="shared" ref="BH163:BH168" si="1038">IF($AA163="Y2",$L163+$N163+$P163,0)+IF($AB163="Y2",$M163+$O163+$Q163,0)</f>
        <v>0</v>
      </c>
      <c r="BI163" s="74">
        <f t="shared" ref="BI163:BI168" si="1039">IF($AA163="Y2",$M163+$O163+$Q163,0)+IF($AB163="Y2",$L163+$N163+$P163,0)</f>
        <v>0</v>
      </c>
      <c r="BJ163" s="74">
        <f t="shared" ref="BJ163:BJ168" si="1040">IF($AA163="Y2",$R163,0)+IF($AB163="Y2",$S163,0)</f>
        <v>0</v>
      </c>
      <c r="BK163" s="74">
        <f t="shared" ref="BK163:BK168" si="1041">IF($AA163="Y2",$S163,0)+IF($AB163="Y2",$R163,0)</f>
        <v>0</v>
      </c>
      <c r="BL163" s="74">
        <f t="shared" ref="BL163:BL168" si="1042">IF($AA163="Y2",$T163,0)+IF($AB163="Y2",$U163,0)</f>
        <v>0</v>
      </c>
      <c r="BM163" s="74">
        <f t="shared" ref="BM163:BM168" si="1043">IF($AA163="Y2",$U163,0)+IF($AB163="Y2",$T163,0)</f>
        <v>0</v>
      </c>
      <c r="BN163" s="74">
        <f t="shared" ref="BN163:BN168" si="1044">IF($AA163="Z1",$L163+$N163+$P163,0)+IF($AB163="Z1",$M163+$O163+$Q163,0)</f>
        <v>0</v>
      </c>
      <c r="BO163" s="74">
        <f t="shared" ref="BO163:BO168" si="1045">IF($AA163="Z1",$M163+$O163+$Q163,0)+IF($AB163="Z1",$L163+$N163+$P163,0)</f>
        <v>0</v>
      </c>
      <c r="BP163" s="74">
        <f t="shared" ref="BP163:BP168" si="1046">IF($AA163="Z1",$R163,0)+IF($AB163="Z1",$S163,0)</f>
        <v>0</v>
      </c>
      <c r="BQ163" s="74">
        <f t="shared" ref="BQ163:BQ168" si="1047">IF($AA163="Z1",$S163,0)+IF($AB163="Z1",$R163,0)</f>
        <v>0</v>
      </c>
      <c r="BR163" s="74">
        <f t="shared" ref="BR163:BR168" si="1048">IF($AA163="Z1",$T163,0)+IF($AB163="Z1",$U163,0)</f>
        <v>0</v>
      </c>
      <c r="BS163" s="74">
        <f t="shared" ref="BS163:BS168" si="1049">IF($AA163="Z1",$U163,0)+IF($AB163="Z1",$T163,0)</f>
        <v>0</v>
      </c>
      <c r="BT163" s="74">
        <f t="shared" ref="BT163:BT168" si="1050">IF($AA163="Z2",$L163+$N163+$P163,0)+IF($AB163="Z2",$M163+$O163+$Q163,0)</f>
        <v>0</v>
      </c>
      <c r="BU163" s="74">
        <f t="shared" ref="BU163:BU168" si="1051">IF($AA163="Z2",$M163+$O163+$Q163,0)+IF($AB163="Z2",$L163+$N163+$P163,0)</f>
        <v>0</v>
      </c>
      <c r="BV163" s="74">
        <f t="shared" ref="BV163:BV168" si="1052">IF($AA163="Z2",$R163,0)+IF($AB163="Z2",$S163,0)</f>
        <v>0</v>
      </c>
      <c r="BW163" s="74">
        <f t="shared" ref="BW163:BW168" si="1053">IF($AA163="Z2",$S163,0)+IF($AB163="Z2",$R163,0)</f>
        <v>0</v>
      </c>
      <c r="BX163" s="74">
        <f t="shared" ref="BX163:BX168" si="1054">IF($AA163="Z2",$T163,0)+IF($AB163="Z2",$U163,0)</f>
        <v>0</v>
      </c>
      <c r="BY163" s="74">
        <f t="shared" ref="BY163:BY168" si="1055">IF($AA163="Z2",$U163,0)+IF($AB163="Z2",$T163,0)</f>
        <v>0</v>
      </c>
      <c r="BZ163" s="74"/>
      <c r="CA163" s="74"/>
      <c r="CB163" s="74"/>
      <c r="CC163" s="74"/>
      <c r="CD163" s="74"/>
      <c r="CE163" s="74"/>
      <c r="CF163" s="74"/>
      <c r="CG163" s="74"/>
      <c r="CH163" s="74"/>
      <c r="CI163" s="74"/>
      <c r="CJ163" s="74"/>
      <c r="CK163" s="74"/>
      <c r="CL163" s="74"/>
      <c r="CM163" s="74"/>
      <c r="CN163" s="74"/>
    </row>
    <row r="164" spans="1:92" ht="18" customHeight="1" x14ac:dyDescent="0.25">
      <c r="A164" s="135" t="s">
        <v>1</v>
      </c>
      <c r="B164" s="136" t="s">
        <v>113</v>
      </c>
      <c r="C164" s="137" t="str">
        <f t="shared" si="1001"/>
        <v>D-Doppel</v>
      </c>
      <c r="D164" s="134" t="s">
        <v>6</v>
      </c>
      <c r="E164" s="194" t="s">
        <v>77</v>
      </c>
      <c r="F164" s="195"/>
      <c r="G164" s="138" t="str">
        <f t="shared" si="1002"/>
        <v>D-Doppel</v>
      </c>
      <c r="H164" s="139"/>
      <c r="I164" s="139"/>
      <c r="J164" s="137"/>
      <c r="K164" s="124"/>
      <c r="L164" s="114">
        <v>1</v>
      </c>
      <c r="M164" s="114">
        <v>6</v>
      </c>
      <c r="N164" s="114">
        <v>1</v>
      </c>
      <c r="O164" s="114">
        <v>6</v>
      </c>
      <c r="P164" s="114"/>
      <c r="Q164" s="114"/>
      <c r="R164" s="115">
        <f t="shared" si="1003"/>
        <v>0</v>
      </c>
      <c r="S164" s="115">
        <f t="shared" si="1004"/>
        <v>2</v>
      </c>
      <c r="T164" s="115">
        <f t="shared" si="1005"/>
        <v>0</v>
      </c>
      <c r="U164" s="115">
        <f t="shared" si="1006"/>
        <v>1</v>
      </c>
      <c r="V164" s="97" t="s">
        <v>82</v>
      </c>
      <c r="W164" s="97" t="s">
        <v>99</v>
      </c>
      <c r="X164" s="95" t="s">
        <v>87</v>
      </c>
      <c r="Y164" s="95">
        <v>1</v>
      </c>
      <c r="Z164" s="95">
        <v>1</v>
      </c>
      <c r="AA164" s="95" t="str">
        <f t="shared" si="1007"/>
        <v>A1</v>
      </c>
      <c r="AB164" s="95" t="str">
        <f t="shared" si="1007"/>
        <v>B1</v>
      </c>
      <c r="AC164" s="81"/>
      <c r="AD164" s="74">
        <f t="shared" si="1008"/>
        <v>2</v>
      </c>
      <c r="AE164" s="74">
        <f t="shared" si="1009"/>
        <v>12</v>
      </c>
      <c r="AF164" s="74">
        <f t="shared" si="1010"/>
        <v>0</v>
      </c>
      <c r="AG164" s="74">
        <f t="shared" si="1011"/>
        <v>2</v>
      </c>
      <c r="AH164" s="74">
        <f t="shared" si="1012"/>
        <v>0</v>
      </c>
      <c r="AI164" s="74">
        <f t="shared" si="1013"/>
        <v>1</v>
      </c>
      <c r="AJ164" s="74">
        <f t="shared" si="1014"/>
        <v>12</v>
      </c>
      <c r="AK164" s="74">
        <f t="shared" si="1015"/>
        <v>2</v>
      </c>
      <c r="AL164" s="74">
        <f t="shared" si="1016"/>
        <v>2</v>
      </c>
      <c r="AM164" s="74">
        <f t="shared" si="1017"/>
        <v>0</v>
      </c>
      <c r="AN164" s="74">
        <f t="shared" si="1018"/>
        <v>1</v>
      </c>
      <c r="AO164" s="74">
        <f t="shared" si="1019"/>
        <v>0</v>
      </c>
      <c r="AP164" s="74">
        <f t="shared" si="1020"/>
        <v>0</v>
      </c>
      <c r="AQ164" s="74">
        <f t="shared" si="1021"/>
        <v>0</v>
      </c>
      <c r="AR164" s="74">
        <f t="shared" si="1022"/>
        <v>0</v>
      </c>
      <c r="AS164" s="74">
        <f t="shared" si="1023"/>
        <v>0</v>
      </c>
      <c r="AT164" s="74">
        <f t="shared" si="1024"/>
        <v>0</v>
      </c>
      <c r="AU164" s="74">
        <f t="shared" si="1025"/>
        <v>0</v>
      </c>
      <c r="AV164" s="74">
        <f t="shared" si="1026"/>
        <v>0</v>
      </c>
      <c r="AW164" s="74">
        <f t="shared" si="1027"/>
        <v>0</v>
      </c>
      <c r="AX164" s="74">
        <f t="shared" si="1028"/>
        <v>0</v>
      </c>
      <c r="AY164" s="74">
        <f t="shared" si="1029"/>
        <v>0</v>
      </c>
      <c r="AZ164" s="74">
        <f t="shared" si="1030"/>
        <v>0</v>
      </c>
      <c r="BA164" s="74">
        <f t="shared" si="1031"/>
        <v>0</v>
      </c>
      <c r="BB164" s="74">
        <f t="shared" si="1032"/>
        <v>0</v>
      </c>
      <c r="BC164" s="74">
        <f t="shared" si="1033"/>
        <v>0</v>
      </c>
      <c r="BD164" s="74">
        <f t="shared" si="1034"/>
        <v>0</v>
      </c>
      <c r="BE164" s="74">
        <f t="shared" si="1035"/>
        <v>0</v>
      </c>
      <c r="BF164" s="74">
        <f t="shared" si="1036"/>
        <v>0</v>
      </c>
      <c r="BG164" s="74">
        <f t="shared" si="1037"/>
        <v>0</v>
      </c>
      <c r="BH164" s="74">
        <f t="shared" si="1038"/>
        <v>0</v>
      </c>
      <c r="BI164" s="74">
        <f t="shared" si="1039"/>
        <v>0</v>
      </c>
      <c r="BJ164" s="74">
        <f t="shared" si="1040"/>
        <v>0</v>
      </c>
      <c r="BK164" s="74">
        <f t="shared" si="1041"/>
        <v>0</v>
      </c>
      <c r="BL164" s="74">
        <f t="shared" si="1042"/>
        <v>0</v>
      </c>
      <c r="BM164" s="74">
        <f t="shared" si="1043"/>
        <v>0</v>
      </c>
      <c r="BN164" s="74">
        <f t="shared" si="1044"/>
        <v>0</v>
      </c>
      <c r="BO164" s="74">
        <f t="shared" si="1045"/>
        <v>0</v>
      </c>
      <c r="BP164" s="74">
        <f t="shared" si="1046"/>
        <v>0</v>
      </c>
      <c r="BQ164" s="74">
        <f t="shared" si="1047"/>
        <v>0</v>
      </c>
      <c r="BR164" s="74">
        <f t="shared" si="1048"/>
        <v>0</v>
      </c>
      <c r="BS164" s="74">
        <f t="shared" si="1049"/>
        <v>0</v>
      </c>
      <c r="BT164" s="74">
        <f t="shared" si="1050"/>
        <v>0</v>
      </c>
      <c r="BU164" s="74">
        <f t="shared" si="1051"/>
        <v>0</v>
      </c>
      <c r="BV164" s="74">
        <f t="shared" si="1052"/>
        <v>0</v>
      </c>
      <c r="BW164" s="74">
        <f t="shared" si="1053"/>
        <v>0</v>
      </c>
      <c r="BX164" s="74">
        <f t="shared" si="1054"/>
        <v>0</v>
      </c>
      <c r="BY164" s="74">
        <f t="shared" si="1055"/>
        <v>0</v>
      </c>
      <c r="BZ164" s="74"/>
      <c r="CA164" s="74"/>
      <c r="CB164" s="74"/>
      <c r="CC164" s="74"/>
      <c r="CD164" s="74"/>
      <c r="CE164" s="74"/>
      <c r="CF164" s="74"/>
      <c r="CG164" s="74"/>
      <c r="CH164" s="74"/>
      <c r="CI164" s="74"/>
      <c r="CJ164" s="74"/>
      <c r="CK164" s="74"/>
      <c r="CL164" s="74"/>
      <c r="CM164" s="74"/>
      <c r="CN164" s="74"/>
    </row>
    <row r="165" spans="1:92" ht="18" customHeight="1" x14ac:dyDescent="0.25">
      <c r="A165" s="135" t="s">
        <v>2</v>
      </c>
      <c r="B165" s="136" t="s">
        <v>113</v>
      </c>
      <c r="C165" s="137" t="str">
        <f t="shared" si="1001"/>
        <v>H-Doppel 2</v>
      </c>
      <c r="D165" s="134" t="s">
        <v>6</v>
      </c>
      <c r="E165" s="194" t="s">
        <v>77</v>
      </c>
      <c r="F165" s="195"/>
      <c r="G165" s="138" t="str">
        <f t="shared" si="1002"/>
        <v>H-Doppel 2</v>
      </c>
      <c r="H165" s="139"/>
      <c r="I165" s="139"/>
      <c r="J165" s="137"/>
      <c r="K165" s="124"/>
      <c r="L165" s="114">
        <v>6</v>
      </c>
      <c r="M165" s="114">
        <v>2</v>
      </c>
      <c r="N165" s="114">
        <v>6</v>
      </c>
      <c r="O165" s="114">
        <v>1</v>
      </c>
      <c r="P165" s="114"/>
      <c r="Q165" s="114"/>
      <c r="R165" s="115">
        <f t="shared" si="1003"/>
        <v>2</v>
      </c>
      <c r="S165" s="115">
        <f t="shared" si="1004"/>
        <v>0</v>
      </c>
      <c r="T165" s="115">
        <f t="shared" si="1005"/>
        <v>1</v>
      </c>
      <c r="U165" s="115">
        <f t="shared" si="1006"/>
        <v>0</v>
      </c>
      <c r="V165" s="97">
        <v>2</v>
      </c>
      <c r="W165" s="97" t="s">
        <v>99</v>
      </c>
      <c r="X165" s="95" t="s">
        <v>87</v>
      </c>
      <c r="Y165" s="95">
        <v>1</v>
      </c>
      <c r="Z165" s="95">
        <v>1</v>
      </c>
      <c r="AA165" s="95" t="str">
        <f t="shared" si="1007"/>
        <v>A1</v>
      </c>
      <c r="AB165" s="95" t="str">
        <f t="shared" si="1007"/>
        <v>B1</v>
      </c>
      <c r="AC165" s="81"/>
      <c r="AD165" s="74">
        <f t="shared" si="1008"/>
        <v>12</v>
      </c>
      <c r="AE165" s="74">
        <f t="shared" si="1009"/>
        <v>3</v>
      </c>
      <c r="AF165" s="74">
        <f t="shared" si="1010"/>
        <v>2</v>
      </c>
      <c r="AG165" s="74">
        <f t="shared" si="1011"/>
        <v>0</v>
      </c>
      <c r="AH165" s="74">
        <f t="shared" si="1012"/>
        <v>1</v>
      </c>
      <c r="AI165" s="74">
        <f t="shared" si="1013"/>
        <v>0</v>
      </c>
      <c r="AJ165" s="74">
        <f t="shared" si="1014"/>
        <v>3</v>
      </c>
      <c r="AK165" s="74">
        <f t="shared" si="1015"/>
        <v>12</v>
      </c>
      <c r="AL165" s="74">
        <f t="shared" si="1016"/>
        <v>0</v>
      </c>
      <c r="AM165" s="74">
        <f t="shared" si="1017"/>
        <v>2</v>
      </c>
      <c r="AN165" s="74">
        <f t="shared" si="1018"/>
        <v>0</v>
      </c>
      <c r="AO165" s="74">
        <f t="shared" si="1019"/>
        <v>1</v>
      </c>
      <c r="AP165" s="74">
        <f t="shared" si="1020"/>
        <v>0</v>
      </c>
      <c r="AQ165" s="74">
        <f t="shared" si="1021"/>
        <v>0</v>
      </c>
      <c r="AR165" s="74">
        <f t="shared" si="1022"/>
        <v>0</v>
      </c>
      <c r="AS165" s="74">
        <f t="shared" si="1023"/>
        <v>0</v>
      </c>
      <c r="AT165" s="74">
        <f t="shared" si="1024"/>
        <v>0</v>
      </c>
      <c r="AU165" s="74">
        <f t="shared" si="1025"/>
        <v>0</v>
      </c>
      <c r="AV165" s="74">
        <f t="shared" si="1026"/>
        <v>0</v>
      </c>
      <c r="AW165" s="74">
        <f t="shared" si="1027"/>
        <v>0</v>
      </c>
      <c r="AX165" s="74">
        <f t="shared" si="1028"/>
        <v>0</v>
      </c>
      <c r="AY165" s="74">
        <f t="shared" si="1029"/>
        <v>0</v>
      </c>
      <c r="AZ165" s="74">
        <f t="shared" si="1030"/>
        <v>0</v>
      </c>
      <c r="BA165" s="74">
        <f t="shared" si="1031"/>
        <v>0</v>
      </c>
      <c r="BB165" s="74">
        <f t="shared" si="1032"/>
        <v>0</v>
      </c>
      <c r="BC165" s="74">
        <f t="shared" si="1033"/>
        <v>0</v>
      </c>
      <c r="BD165" s="74">
        <f t="shared" si="1034"/>
        <v>0</v>
      </c>
      <c r="BE165" s="74">
        <f t="shared" si="1035"/>
        <v>0</v>
      </c>
      <c r="BF165" s="74">
        <f t="shared" si="1036"/>
        <v>0</v>
      </c>
      <c r="BG165" s="74">
        <f t="shared" si="1037"/>
        <v>0</v>
      </c>
      <c r="BH165" s="74">
        <f t="shared" si="1038"/>
        <v>0</v>
      </c>
      <c r="BI165" s="74">
        <f t="shared" si="1039"/>
        <v>0</v>
      </c>
      <c r="BJ165" s="74">
        <f t="shared" si="1040"/>
        <v>0</v>
      </c>
      <c r="BK165" s="74">
        <f t="shared" si="1041"/>
        <v>0</v>
      </c>
      <c r="BL165" s="74">
        <f t="shared" si="1042"/>
        <v>0</v>
      </c>
      <c r="BM165" s="74">
        <f t="shared" si="1043"/>
        <v>0</v>
      </c>
      <c r="BN165" s="74">
        <f t="shared" si="1044"/>
        <v>0</v>
      </c>
      <c r="BO165" s="74">
        <f t="shared" si="1045"/>
        <v>0</v>
      </c>
      <c r="BP165" s="74">
        <f t="shared" si="1046"/>
        <v>0</v>
      </c>
      <c r="BQ165" s="74">
        <f t="shared" si="1047"/>
        <v>0</v>
      </c>
      <c r="BR165" s="74">
        <f t="shared" si="1048"/>
        <v>0</v>
      </c>
      <c r="BS165" s="74">
        <f t="shared" si="1049"/>
        <v>0</v>
      </c>
      <c r="BT165" s="74">
        <f t="shared" si="1050"/>
        <v>0</v>
      </c>
      <c r="BU165" s="74">
        <f t="shared" si="1051"/>
        <v>0</v>
      </c>
      <c r="BV165" s="74">
        <f t="shared" si="1052"/>
        <v>0</v>
      </c>
      <c r="BW165" s="74">
        <f t="shared" si="1053"/>
        <v>0</v>
      </c>
      <c r="BX165" s="74">
        <f t="shared" si="1054"/>
        <v>0</v>
      </c>
      <c r="BY165" s="74">
        <f t="shared" si="1055"/>
        <v>0</v>
      </c>
      <c r="BZ165" s="74"/>
      <c r="CA165" s="74"/>
      <c r="CB165" s="74"/>
      <c r="CC165" s="74"/>
      <c r="CD165" s="74"/>
      <c r="CE165" s="74"/>
      <c r="CF165" s="74"/>
      <c r="CG165" s="74"/>
      <c r="CH165" s="74"/>
      <c r="CI165" s="74"/>
      <c r="CJ165" s="74"/>
      <c r="CK165" s="74"/>
      <c r="CL165" s="74"/>
      <c r="CM165" s="74"/>
      <c r="CN165" s="74"/>
    </row>
    <row r="166" spans="1:92" ht="18" customHeight="1" x14ac:dyDescent="0.25">
      <c r="A166" s="135" t="s">
        <v>3</v>
      </c>
      <c r="B166" s="136" t="s">
        <v>130</v>
      </c>
      <c r="C166" s="137" t="str">
        <f t="shared" si="1001"/>
        <v>H-Doppel 2</v>
      </c>
      <c r="D166" s="134" t="s">
        <v>6</v>
      </c>
      <c r="E166" s="194" t="s">
        <v>78</v>
      </c>
      <c r="F166" s="195"/>
      <c r="G166" s="138" t="str">
        <f t="shared" si="1002"/>
        <v>H-Doppel 2</v>
      </c>
      <c r="H166" s="139"/>
      <c r="I166" s="139"/>
      <c r="J166" s="137"/>
      <c r="K166" s="124"/>
      <c r="L166" s="114">
        <v>6</v>
      </c>
      <c r="M166" s="114">
        <v>3</v>
      </c>
      <c r="N166" s="114">
        <v>7</v>
      </c>
      <c r="O166" s="114">
        <v>5</v>
      </c>
      <c r="P166" s="114"/>
      <c r="Q166" s="114"/>
      <c r="R166" s="115">
        <f t="shared" si="1003"/>
        <v>2</v>
      </c>
      <c r="S166" s="115">
        <f t="shared" si="1004"/>
        <v>0</v>
      </c>
      <c r="T166" s="115">
        <f t="shared" si="1005"/>
        <v>1</v>
      </c>
      <c r="U166" s="115">
        <f t="shared" si="1006"/>
        <v>0</v>
      </c>
      <c r="V166" s="97">
        <v>2</v>
      </c>
      <c r="W166" s="98" t="s">
        <v>100</v>
      </c>
      <c r="X166" s="95" t="s">
        <v>82</v>
      </c>
      <c r="Y166" s="95">
        <v>1</v>
      </c>
      <c r="Z166" s="95">
        <v>1</v>
      </c>
      <c r="AA166" s="95" t="str">
        <f t="shared" si="1007"/>
        <v>C1</v>
      </c>
      <c r="AB166" s="95" t="str">
        <f t="shared" si="1007"/>
        <v>D1</v>
      </c>
      <c r="AC166" s="81"/>
      <c r="AD166" s="74">
        <f t="shared" si="1008"/>
        <v>0</v>
      </c>
      <c r="AE166" s="74">
        <f t="shared" si="1009"/>
        <v>0</v>
      </c>
      <c r="AF166" s="74">
        <f t="shared" si="1010"/>
        <v>0</v>
      </c>
      <c r="AG166" s="74">
        <f t="shared" si="1011"/>
        <v>0</v>
      </c>
      <c r="AH166" s="74">
        <f t="shared" si="1012"/>
        <v>0</v>
      </c>
      <c r="AI166" s="74">
        <f t="shared" si="1013"/>
        <v>0</v>
      </c>
      <c r="AJ166" s="74">
        <f t="shared" si="1014"/>
        <v>0</v>
      </c>
      <c r="AK166" s="74">
        <f t="shared" si="1015"/>
        <v>0</v>
      </c>
      <c r="AL166" s="74">
        <f t="shared" si="1016"/>
        <v>0</v>
      </c>
      <c r="AM166" s="74">
        <f t="shared" si="1017"/>
        <v>0</v>
      </c>
      <c r="AN166" s="74">
        <f t="shared" si="1018"/>
        <v>0</v>
      </c>
      <c r="AO166" s="74">
        <f t="shared" si="1019"/>
        <v>0</v>
      </c>
      <c r="AP166" s="74">
        <f t="shared" si="1020"/>
        <v>13</v>
      </c>
      <c r="AQ166" s="74">
        <f t="shared" si="1021"/>
        <v>8</v>
      </c>
      <c r="AR166" s="74">
        <f t="shared" si="1022"/>
        <v>2</v>
      </c>
      <c r="AS166" s="74">
        <f t="shared" si="1023"/>
        <v>0</v>
      </c>
      <c r="AT166" s="74">
        <f t="shared" si="1024"/>
        <v>1</v>
      </c>
      <c r="AU166" s="74">
        <f t="shared" si="1025"/>
        <v>0</v>
      </c>
      <c r="AV166" s="74">
        <f t="shared" si="1026"/>
        <v>8</v>
      </c>
      <c r="AW166" s="74">
        <f t="shared" si="1027"/>
        <v>13</v>
      </c>
      <c r="AX166" s="74">
        <f t="shared" si="1028"/>
        <v>0</v>
      </c>
      <c r="AY166" s="74">
        <f t="shared" si="1029"/>
        <v>2</v>
      </c>
      <c r="AZ166" s="74">
        <f t="shared" si="1030"/>
        <v>0</v>
      </c>
      <c r="BA166" s="74">
        <f t="shared" si="1031"/>
        <v>1</v>
      </c>
      <c r="BB166" s="74">
        <f t="shared" si="1032"/>
        <v>0</v>
      </c>
      <c r="BC166" s="74">
        <f t="shared" si="1033"/>
        <v>0</v>
      </c>
      <c r="BD166" s="74">
        <f t="shared" si="1034"/>
        <v>0</v>
      </c>
      <c r="BE166" s="74">
        <f t="shared" si="1035"/>
        <v>0</v>
      </c>
      <c r="BF166" s="74">
        <f t="shared" si="1036"/>
        <v>0</v>
      </c>
      <c r="BG166" s="74">
        <f t="shared" si="1037"/>
        <v>0</v>
      </c>
      <c r="BH166" s="74">
        <f t="shared" si="1038"/>
        <v>0</v>
      </c>
      <c r="BI166" s="74">
        <f t="shared" si="1039"/>
        <v>0</v>
      </c>
      <c r="BJ166" s="74">
        <f t="shared" si="1040"/>
        <v>0</v>
      </c>
      <c r="BK166" s="74">
        <f t="shared" si="1041"/>
        <v>0</v>
      </c>
      <c r="BL166" s="74">
        <f t="shared" si="1042"/>
        <v>0</v>
      </c>
      <c r="BM166" s="74">
        <f t="shared" si="1043"/>
        <v>0</v>
      </c>
      <c r="BN166" s="74">
        <f t="shared" si="1044"/>
        <v>0</v>
      </c>
      <c r="BO166" s="74">
        <f t="shared" si="1045"/>
        <v>0</v>
      </c>
      <c r="BP166" s="74">
        <f t="shared" si="1046"/>
        <v>0</v>
      </c>
      <c r="BQ166" s="74">
        <f t="shared" si="1047"/>
        <v>0</v>
      </c>
      <c r="BR166" s="74">
        <f t="shared" si="1048"/>
        <v>0</v>
      </c>
      <c r="BS166" s="74">
        <f t="shared" si="1049"/>
        <v>0</v>
      </c>
      <c r="BT166" s="74">
        <f t="shared" si="1050"/>
        <v>0</v>
      </c>
      <c r="BU166" s="74">
        <f t="shared" si="1051"/>
        <v>0</v>
      </c>
      <c r="BV166" s="74">
        <f t="shared" si="1052"/>
        <v>0</v>
      </c>
      <c r="BW166" s="74">
        <f t="shared" si="1053"/>
        <v>0</v>
      </c>
      <c r="BX166" s="74">
        <f t="shared" si="1054"/>
        <v>0</v>
      </c>
      <c r="BY166" s="74">
        <f t="shared" si="1055"/>
        <v>0</v>
      </c>
      <c r="BZ166" s="74"/>
      <c r="CA166" s="74"/>
      <c r="CB166" s="74"/>
      <c r="CC166" s="74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4"/>
    </row>
    <row r="167" spans="1:92" ht="18" customHeight="1" x14ac:dyDescent="0.25">
      <c r="A167" s="135" t="s">
        <v>4</v>
      </c>
      <c r="B167" s="136" t="s">
        <v>130</v>
      </c>
      <c r="C167" s="137" t="str">
        <f t="shared" si="1001"/>
        <v>H-Doppel 1</v>
      </c>
      <c r="D167" s="134" t="s">
        <v>6</v>
      </c>
      <c r="E167" s="194" t="s">
        <v>78</v>
      </c>
      <c r="F167" s="195"/>
      <c r="G167" s="138" t="str">
        <f t="shared" si="1002"/>
        <v>H-Doppel 1</v>
      </c>
      <c r="H167" s="139"/>
      <c r="I167" s="139"/>
      <c r="J167" s="137"/>
      <c r="K167" s="124"/>
      <c r="L167" s="119">
        <v>6</v>
      </c>
      <c r="M167" s="119">
        <v>2</v>
      </c>
      <c r="N167" s="119">
        <v>7</v>
      </c>
      <c r="O167" s="119">
        <v>5</v>
      </c>
      <c r="P167" s="119"/>
      <c r="Q167" s="119"/>
      <c r="R167" s="115">
        <f t="shared" si="1003"/>
        <v>2</v>
      </c>
      <c r="S167" s="115">
        <f t="shared" si="1004"/>
        <v>0</v>
      </c>
      <c r="T167" s="115">
        <f t="shared" si="1005"/>
        <v>1</v>
      </c>
      <c r="U167" s="115">
        <f t="shared" si="1006"/>
        <v>0</v>
      </c>
      <c r="V167" s="97">
        <v>1</v>
      </c>
      <c r="W167" s="98" t="s">
        <v>100</v>
      </c>
      <c r="X167" s="95" t="s">
        <v>82</v>
      </c>
      <c r="Y167" s="95">
        <v>1</v>
      </c>
      <c r="Z167" s="95">
        <v>1</v>
      </c>
      <c r="AA167" s="95" t="str">
        <f t="shared" si="1007"/>
        <v>C1</v>
      </c>
      <c r="AB167" s="95" t="str">
        <f t="shared" si="1007"/>
        <v>D1</v>
      </c>
      <c r="AC167" s="81"/>
      <c r="AD167" s="74">
        <f t="shared" si="1008"/>
        <v>0</v>
      </c>
      <c r="AE167" s="74">
        <f t="shared" si="1009"/>
        <v>0</v>
      </c>
      <c r="AF167" s="74">
        <f t="shared" si="1010"/>
        <v>0</v>
      </c>
      <c r="AG167" s="74">
        <f t="shared" si="1011"/>
        <v>0</v>
      </c>
      <c r="AH167" s="74">
        <f t="shared" si="1012"/>
        <v>0</v>
      </c>
      <c r="AI167" s="74">
        <f t="shared" si="1013"/>
        <v>0</v>
      </c>
      <c r="AJ167" s="74">
        <f t="shared" si="1014"/>
        <v>0</v>
      </c>
      <c r="AK167" s="74">
        <f t="shared" si="1015"/>
        <v>0</v>
      </c>
      <c r="AL167" s="74">
        <f t="shared" si="1016"/>
        <v>0</v>
      </c>
      <c r="AM167" s="74">
        <f t="shared" si="1017"/>
        <v>0</v>
      </c>
      <c r="AN167" s="74">
        <f t="shared" si="1018"/>
        <v>0</v>
      </c>
      <c r="AO167" s="74">
        <f t="shared" si="1019"/>
        <v>0</v>
      </c>
      <c r="AP167" s="74">
        <f t="shared" si="1020"/>
        <v>13</v>
      </c>
      <c r="AQ167" s="74">
        <f t="shared" si="1021"/>
        <v>7</v>
      </c>
      <c r="AR167" s="74">
        <f t="shared" si="1022"/>
        <v>2</v>
      </c>
      <c r="AS167" s="74">
        <f t="shared" si="1023"/>
        <v>0</v>
      </c>
      <c r="AT167" s="74">
        <f t="shared" si="1024"/>
        <v>1</v>
      </c>
      <c r="AU167" s="74">
        <f t="shared" si="1025"/>
        <v>0</v>
      </c>
      <c r="AV167" s="74">
        <f t="shared" si="1026"/>
        <v>7</v>
      </c>
      <c r="AW167" s="74">
        <f t="shared" si="1027"/>
        <v>13</v>
      </c>
      <c r="AX167" s="74">
        <f t="shared" si="1028"/>
        <v>0</v>
      </c>
      <c r="AY167" s="74">
        <f t="shared" si="1029"/>
        <v>2</v>
      </c>
      <c r="AZ167" s="74">
        <f t="shared" si="1030"/>
        <v>0</v>
      </c>
      <c r="BA167" s="74">
        <f t="shared" si="1031"/>
        <v>1</v>
      </c>
      <c r="BB167" s="74">
        <f t="shared" si="1032"/>
        <v>0</v>
      </c>
      <c r="BC167" s="74">
        <f t="shared" si="1033"/>
        <v>0</v>
      </c>
      <c r="BD167" s="74">
        <f t="shared" si="1034"/>
        <v>0</v>
      </c>
      <c r="BE167" s="74">
        <f t="shared" si="1035"/>
        <v>0</v>
      </c>
      <c r="BF167" s="74">
        <f t="shared" si="1036"/>
        <v>0</v>
      </c>
      <c r="BG167" s="74">
        <f t="shared" si="1037"/>
        <v>0</v>
      </c>
      <c r="BH167" s="74">
        <f t="shared" si="1038"/>
        <v>0</v>
      </c>
      <c r="BI167" s="74">
        <f t="shared" si="1039"/>
        <v>0</v>
      </c>
      <c r="BJ167" s="74">
        <f t="shared" si="1040"/>
        <v>0</v>
      </c>
      <c r="BK167" s="74">
        <f t="shared" si="1041"/>
        <v>0</v>
      </c>
      <c r="BL167" s="74">
        <f t="shared" si="1042"/>
        <v>0</v>
      </c>
      <c r="BM167" s="74">
        <f t="shared" si="1043"/>
        <v>0</v>
      </c>
      <c r="BN167" s="74">
        <f t="shared" si="1044"/>
        <v>0</v>
      </c>
      <c r="BO167" s="74">
        <f t="shared" si="1045"/>
        <v>0</v>
      </c>
      <c r="BP167" s="74">
        <f t="shared" si="1046"/>
        <v>0</v>
      </c>
      <c r="BQ167" s="74">
        <f t="shared" si="1047"/>
        <v>0</v>
      </c>
      <c r="BR167" s="74">
        <f t="shared" si="1048"/>
        <v>0</v>
      </c>
      <c r="BS167" s="74">
        <f t="shared" si="1049"/>
        <v>0</v>
      </c>
      <c r="BT167" s="74">
        <f t="shared" si="1050"/>
        <v>0</v>
      </c>
      <c r="BU167" s="74">
        <f t="shared" si="1051"/>
        <v>0</v>
      </c>
      <c r="BV167" s="74">
        <f t="shared" si="1052"/>
        <v>0</v>
      </c>
      <c r="BW167" s="74">
        <f t="shared" si="1053"/>
        <v>0</v>
      </c>
      <c r="BX167" s="74">
        <f t="shared" si="1054"/>
        <v>0</v>
      </c>
      <c r="BY167" s="74">
        <f t="shared" si="1055"/>
        <v>0</v>
      </c>
      <c r="BZ167" s="74"/>
      <c r="CA167" s="74"/>
      <c r="CB167" s="74"/>
      <c r="CC167" s="74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4"/>
    </row>
    <row r="168" spans="1:92" ht="18" customHeight="1" x14ac:dyDescent="0.25">
      <c r="A168" s="135" t="s">
        <v>5</v>
      </c>
      <c r="B168" s="136" t="s">
        <v>130</v>
      </c>
      <c r="C168" s="137" t="str">
        <f t="shared" si="1001"/>
        <v>D-Doppel</v>
      </c>
      <c r="D168" s="134" t="s">
        <v>6</v>
      </c>
      <c r="E168" s="194" t="s">
        <v>78</v>
      </c>
      <c r="F168" s="195"/>
      <c r="G168" s="138" t="str">
        <f t="shared" si="1002"/>
        <v>D-Doppel</v>
      </c>
      <c r="H168" s="139"/>
      <c r="I168" s="139"/>
      <c r="J168" s="137"/>
      <c r="K168" s="124"/>
      <c r="L168" s="119">
        <v>7</v>
      </c>
      <c r="M168" s="119">
        <v>6</v>
      </c>
      <c r="N168" s="119">
        <v>4</v>
      </c>
      <c r="O168" s="119">
        <v>6</v>
      </c>
      <c r="P168" s="119">
        <v>6</v>
      </c>
      <c r="Q168" s="119">
        <v>10</v>
      </c>
      <c r="R168" s="115">
        <f t="shared" si="1003"/>
        <v>1</v>
      </c>
      <c r="S168" s="115">
        <f t="shared" si="1004"/>
        <v>2</v>
      </c>
      <c r="T168" s="115">
        <f t="shared" si="1005"/>
        <v>0</v>
      </c>
      <c r="U168" s="115">
        <f t="shared" si="1006"/>
        <v>1</v>
      </c>
      <c r="V168" s="97" t="s">
        <v>82</v>
      </c>
      <c r="W168" s="98" t="s">
        <v>100</v>
      </c>
      <c r="X168" s="95" t="s">
        <v>82</v>
      </c>
      <c r="Y168" s="95">
        <v>1</v>
      </c>
      <c r="Z168" s="95">
        <v>1</v>
      </c>
      <c r="AA168" s="95" t="str">
        <f t="shared" si="1007"/>
        <v>C1</v>
      </c>
      <c r="AB168" s="95" t="str">
        <f t="shared" si="1007"/>
        <v>D1</v>
      </c>
      <c r="AC168" s="81"/>
      <c r="AD168" s="74">
        <f t="shared" si="1008"/>
        <v>0</v>
      </c>
      <c r="AE168" s="74">
        <f t="shared" si="1009"/>
        <v>0</v>
      </c>
      <c r="AF168" s="74">
        <f t="shared" si="1010"/>
        <v>0</v>
      </c>
      <c r="AG168" s="74">
        <f t="shared" si="1011"/>
        <v>0</v>
      </c>
      <c r="AH168" s="74">
        <f t="shared" si="1012"/>
        <v>0</v>
      </c>
      <c r="AI168" s="74">
        <f t="shared" si="1013"/>
        <v>0</v>
      </c>
      <c r="AJ168" s="74">
        <f t="shared" si="1014"/>
        <v>0</v>
      </c>
      <c r="AK168" s="74">
        <f t="shared" si="1015"/>
        <v>0</v>
      </c>
      <c r="AL168" s="74">
        <f t="shared" si="1016"/>
        <v>0</v>
      </c>
      <c r="AM168" s="74">
        <f t="shared" si="1017"/>
        <v>0</v>
      </c>
      <c r="AN168" s="74">
        <f t="shared" si="1018"/>
        <v>0</v>
      </c>
      <c r="AO168" s="74">
        <f t="shared" si="1019"/>
        <v>0</v>
      </c>
      <c r="AP168" s="74">
        <f t="shared" si="1020"/>
        <v>17</v>
      </c>
      <c r="AQ168" s="74">
        <f t="shared" si="1021"/>
        <v>22</v>
      </c>
      <c r="AR168" s="74">
        <f t="shared" si="1022"/>
        <v>1</v>
      </c>
      <c r="AS168" s="74">
        <f t="shared" si="1023"/>
        <v>2</v>
      </c>
      <c r="AT168" s="74">
        <f t="shared" si="1024"/>
        <v>0</v>
      </c>
      <c r="AU168" s="74">
        <f t="shared" si="1025"/>
        <v>1</v>
      </c>
      <c r="AV168" s="74">
        <f t="shared" si="1026"/>
        <v>22</v>
      </c>
      <c r="AW168" s="74">
        <f t="shared" si="1027"/>
        <v>17</v>
      </c>
      <c r="AX168" s="74">
        <f t="shared" si="1028"/>
        <v>2</v>
      </c>
      <c r="AY168" s="74">
        <f t="shared" si="1029"/>
        <v>1</v>
      </c>
      <c r="AZ168" s="74">
        <f t="shared" si="1030"/>
        <v>1</v>
      </c>
      <c r="BA168" s="74">
        <f t="shared" si="1031"/>
        <v>0</v>
      </c>
      <c r="BB168" s="74">
        <f t="shared" si="1032"/>
        <v>0</v>
      </c>
      <c r="BC168" s="74">
        <f t="shared" si="1033"/>
        <v>0</v>
      </c>
      <c r="BD168" s="74">
        <f t="shared" si="1034"/>
        <v>0</v>
      </c>
      <c r="BE168" s="74">
        <f t="shared" si="1035"/>
        <v>0</v>
      </c>
      <c r="BF168" s="74">
        <f t="shared" si="1036"/>
        <v>0</v>
      </c>
      <c r="BG168" s="74">
        <f t="shared" si="1037"/>
        <v>0</v>
      </c>
      <c r="BH168" s="74">
        <f t="shared" si="1038"/>
        <v>0</v>
      </c>
      <c r="BI168" s="74">
        <f t="shared" si="1039"/>
        <v>0</v>
      </c>
      <c r="BJ168" s="74">
        <f t="shared" si="1040"/>
        <v>0</v>
      </c>
      <c r="BK168" s="74">
        <f t="shared" si="1041"/>
        <v>0</v>
      </c>
      <c r="BL168" s="74">
        <f t="shared" si="1042"/>
        <v>0</v>
      </c>
      <c r="BM168" s="74">
        <f t="shared" si="1043"/>
        <v>0</v>
      </c>
      <c r="BN168" s="74">
        <f t="shared" si="1044"/>
        <v>0</v>
      </c>
      <c r="BO168" s="74">
        <f t="shared" si="1045"/>
        <v>0</v>
      </c>
      <c r="BP168" s="74">
        <f t="shared" si="1046"/>
        <v>0</v>
      </c>
      <c r="BQ168" s="74">
        <f t="shared" si="1047"/>
        <v>0</v>
      </c>
      <c r="BR168" s="74">
        <f t="shared" si="1048"/>
        <v>0</v>
      </c>
      <c r="BS168" s="74">
        <f t="shared" si="1049"/>
        <v>0</v>
      </c>
      <c r="BT168" s="74">
        <f t="shared" si="1050"/>
        <v>0</v>
      </c>
      <c r="BU168" s="74">
        <f t="shared" si="1051"/>
        <v>0</v>
      </c>
      <c r="BV168" s="74">
        <f t="shared" si="1052"/>
        <v>0</v>
      </c>
      <c r="BW168" s="74">
        <f t="shared" si="1053"/>
        <v>0</v>
      </c>
      <c r="BX168" s="74">
        <f t="shared" si="1054"/>
        <v>0</v>
      </c>
      <c r="BY168" s="74">
        <f t="shared" si="1055"/>
        <v>0</v>
      </c>
      <c r="BZ168" s="74"/>
      <c r="CA168" s="74"/>
      <c r="CB168" s="74"/>
      <c r="CC168" s="74"/>
      <c r="CD168" s="74"/>
      <c r="CE168" s="74"/>
      <c r="CF168" s="74"/>
      <c r="CG168" s="74"/>
      <c r="CH168" s="74"/>
      <c r="CI168" s="74"/>
      <c r="CJ168" s="74"/>
      <c r="CK168" s="74"/>
      <c r="CL168" s="74"/>
      <c r="CM168" s="74"/>
      <c r="CN168" s="74"/>
    </row>
    <row r="169" spans="1:92" ht="15.9" customHeight="1" x14ac:dyDescent="0.3">
      <c r="A169" s="2"/>
      <c r="B169" s="100"/>
      <c r="C169" s="100"/>
      <c r="D169" s="102"/>
      <c r="E169" s="102"/>
      <c r="F169" s="102"/>
      <c r="G169" s="102"/>
      <c r="H169" s="102"/>
      <c r="I169" s="102"/>
      <c r="J169" s="10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95"/>
      <c r="W169" s="95"/>
      <c r="X169" s="95"/>
      <c r="Y169" s="95"/>
      <c r="Z169" s="95"/>
      <c r="AA169" s="95"/>
      <c r="AB169" s="95"/>
      <c r="AC169" s="81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4"/>
      <c r="CH169" s="74"/>
      <c r="CI169" s="74"/>
      <c r="CJ169" s="74"/>
      <c r="CK169" s="74"/>
      <c r="CL169" s="74"/>
      <c r="CM169" s="74"/>
      <c r="CN169" s="74"/>
    </row>
    <row r="170" spans="1:92" ht="15.9" customHeight="1" x14ac:dyDescent="0.3">
      <c r="A170" s="2"/>
      <c r="B170" s="100"/>
      <c r="C170" s="100"/>
      <c r="D170" s="102"/>
      <c r="E170" s="102"/>
      <c r="F170" s="102"/>
      <c r="G170" s="102"/>
      <c r="H170" s="102"/>
      <c r="I170" s="102"/>
      <c r="J170" s="10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95"/>
      <c r="W170" s="95"/>
      <c r="X170" s="95"/>
      <c r="Y170" s="95"/>
      <c r="Z170" s="95"/>
      <c r="AA170" s="95"/>
      <c r="AB170" s="95"/>
      <c r="AC170" s="81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4"/>
      <c r="CH170" s="74"/>
      <c r="CI170" s="74"/>
      <c r="CJ170" s="74"/>
      <c r="CK170" s="74"/>
      <c r="CL170" s="74"/>
      <c r="CM170" s="74"/>
      <c r="CN170" s="74"/>
    </row>
    <row r="171" spans="1:92" ht="15.9" customHeight="1" x14ac:dyDescent="0.4">
      <c r="B171" s="102"/>
      <c r="C171" s="101"/>
      <c r="D171" s="101"/>
      <c r="E171" s="101" t="str">
        <f>TEXT($A$2+2,"TTTT, TT.MM.JJJJ")&amp;" 13:30 Uhr Halbfinale"</f>
        <v>Sonntag, 06.08.2017 13:30 Uhr Halbfinale</v>
      </c>
      <c r="F171" s="101"/>
      <c r="G171" s="101"/>
      <c r="H171" s="101"/>
      <c r="I171" s="101"/>
      <c r="J171" s="101"/>
      <c r="K171" s="12"/>
      <c r="V171" s="76"/>
      <c r="W171" s="76"/>
      <c r="X171" s="95"/>
      <c r="Y171" s="95"/>
      <c r="Z171" s="95"/>
      <c r="AA171" s="95"/>
      <c r="AB171" s="95"/>
      <c r="AC171" s="81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4"/>
      <c r="BH171" s="74"/>
      <c r="BI171" s="74"/>
      <c r="BJ171" s="74"/>
      <c r="BK171" s="74"/>
      <c r="BL171" s="74"/>
      <c r="BM171" s="74"/>
      <c r="BN171" s="74"/>
      <c r="BO171" s="74"/>
      <c r="BP171" s="74"/>
      <c r="BQ171" s="74"/>
      <c r="BR171" s="74"/>
      <c r="BS171" s="74"/>
      <c r="BT171" s="74"/>
      <c r="BU171" s="74"/>
      <c r="BV171" s="74"/>
      <c r="BW171" s="74"/>
      <c r="BX171" s="74"/>
      <c r="BY171" s="74"/>
      <c r="BZ171" s="74"/>
      <c r="CA171" s="74"/>
      <c r="CB171" s="74"/>
      <c r="CC171" s="74"/>
      <c r="CD171" s="74"/>
      <c r="CE171" s="74"/>
      <c r="CF171" s="74"/>
      <c r="CG171" s="74"/>
      <c r="CH171" s="74"/>
      <c r="CI171" s="74"/>
      <c r="CJ171" s="74"/>
      <c r="CK171" s="74"/>
      <c r="CL171" s="74"/>
      <c r="CM171" s="74"/>
      <c r="CN171" s="74"/>
    </row>
    <row r="172" spans="1:92" ht="15.9" customHeight="1" x14ac:dyDescent="0.4">
      <c r="A172" s="2"/>
      <c r="B172" s="100"/>
      <c r="C172" s="100"/>
      <c r="D172" s="102"/>
      <c r="E172" s="102"/>
      <c r="F172" s="102"/>
      <c r="G172" s="102"/>
      <c r="H172" s="102"/>
      <c r="I172" s="102"/>
      <c r="J172" s="102"/>
      <c r="L172" s="8" t="s">
        <v>22</v>
      </c>
      <c r="M172" s="7"/>
      <c r="N172" s="8" t="s">
        <v>23</v>
      </c>
      <c r="O172" s="7"/>
      <c r="P172" s="8" t="s">
        <v>24</v>
      </c>
      <c r="Q172" s="7"/>
      <c r="R172" s="8" t="s">
        <v>19</v>
      </c>
      <c r="S172" s="8"/>
      <c r="T172" s="8" t="s">
        <v>21</v>
      </c>
      <c r="U172" s="8"/>
      <c r="V172" s="95"/>
      <c r="W172" s="95"/>
      <c r="X172" s="95"/>
      <c r="Y172" s="95"/>
      <c r="Z172" s="95"/>
      <c r="AA172" s="95"/>
      <c r="AB172" s="95"/>
      <c r="AC172" s="81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4"/>
      <c r="CH172" s="74"/>
      <c r="CI172" s="74"/>
      <c r="CJ172" s="74"/>
      <c r="CK172" s="74"/>
      <c r="CL172" s="74"/>
      <c r="CM172" s="74"/>
      <c r="CN172" s="74"/>
    </row>
    <row r="173" spans="1:92" ht="18" customHeight="1" x14ac:dyDescent="0.25">
      <c r="A173" s="135" t="s">
        <v>0</v>
      </c>
      <c r="B173" s="136" t="s">
        <v>113</v>
      </c>
      <c r="C173" s="137" t="str">
        <f t="shared" ref="C173:C178" si="1056">VLOOKUP(V173,$AK$2:$AL$5,2,)</f>
        <v>Mixed</v>
      </c>
      <c r="D173" s="134" t="s">
        <v>6</v>
      </c>
      <c r="E173" s="194" t="s">
        <v>77</v>
      </c>
      <c r="F173" s="195"/>
      <c r="G173" s="138" t="str">
        <f t="shared" ref="G173:G178" si="1057">VLOOKUP(V173,$AK$2:$AL$5,2,)</f>
        <v>Mixed</v>
      </c>
      <c r="H173" s="139"/>
      <c r="I173" s="139"/>
      <c r="J173" s="137"/>
      <c r="K173" s="113"/>
      <c r="L173" s="114">
        <v>1</v>
      </c>
      <c r="M173" s="114">
        <v>6</v>
      </c>
      <c r="N173" s="114">
        <v>0</v>
      </c>
      <c r="O173" s="114">
        <v>6</v>
      </c>
      <c r="P173" s="114"/>
      <c r="Q173" s="114"/>
      <c r="R173" s="115">
        <f t="shared" ref="R173:R178" si="1058">IF(L173&gt;M173,1,0)+IF(N173&gt;O173,1,0)+IF(P173&gt;Q173,1,0)</f>
        <v>0</v>
      </c>
      <c r="S173" s="115">
        <f t="shared" ref="S173:S178" si="1059">IF(L173&lt;M173,1,0)+IF(N173&lt;O173,1,0)+IF(P173&lt;Q173,1,0)</f>
        <v>2</v>
      </c>
      <c r="T173" s="115">
        <f t="shared" ref="T173:T178" si="1060">IF(R173&gt;S173,1,0)</f>
        <v>0</v>
      </c>
      <c r="U173" s="115">
        <f t="shared" ref="U173:U178" si="1061">IF(R173&lt;S173,1,0)</f>
        <v>1</v>
      </c>
      <c r="V173" s="97" t="s">
        <v>83</v>
      </c>
      <c r="W173" s="97" t="s">
        <v>99</v>
      </c>
      <c r="X173" s="95" t="s">
        <v>87</v>
      </c>
      <c r="Y173" s="95">
        <v>1</v>
      </c>
      <c r="Z173" s="95">
        <v>1</v>
      </c>
      <c r="AA173" s="95" t="str">
        <f t="shared" ref="AA173:AB178" si="1062">W173&amp;Y173</f>
        <v>A1</v>
      </c>
      <c r="AB173" s="95" t="str">
        <f t="shared" si="1062"/>
        <v>B1</v>
      </c>
      <c r="AC173" s="81"/>
      <c r="AD173" s="74">
        <f t="shared" ref="AD173:AD178" si="1063">IF($AA173="A1",$L173+$N173+$P173,0)+IF($AB173="A1",$M173+$O173+$Q173,0)</f>
        <v>1</v>
      </c>
      <c r="AE173" s="74">
        <f t="shared" ref="AE173:AE178" si="1064">IF($AA173="A1",$M173+$O173+$Q173,0)+IF($AB173="A1",$L173+$N173+$P173,0)</f>
        <v>12</v>
      </c>
      <c r="AF173" s="74">
        <f t="shared" ref="AF173:AF178" si="1065">IF($AA173="A1",$R173,0)+IF($AB173="A1",$S173,0)</f>
        <v>0</v>
      </c>
      <c r="AG173" s="74">
        <f t="shared" ref="AG173:AG178" si="1066">IF($AA173="A1",$S173,0)+IF($AB173="A1",$R173,0)</f>
        <v>2</v>
      </c>
      <c r="AH173" s="74">
        <f t="shared" ref="AH173:AH178" si="1067">IF($AA173="A1",$T173,0)+IF($AB173="A1",$U173,0)</f>
        <v>0</v>
      </c>
      <c r="AI173" s="74">
        <f t="shared" ref="AI173:AI178" si="1068">IF($AA173="A1",$U173,0)+IF($AB173="A1",$T173,0)</f>
        <v>1</v>
      </c>
      <c r="AJ173" s="74">
        <f t="shared" ref="AJ173:AJ178" si="1069">IF($AA173="B1",$L173+$N173+$P173,0)+IF($AB173="B1",$M173+$O173+$Q173,0)</f>
        <v>12</v>
      </c>
      <c r="AK173" s="74">
        <f t="shared" ref="AK173:AK178" si="1070">IF($AA173="B1",$M173+$O173+$Q173,0)+IF($AB173="B1",$L173+$N173+$P173,0)</f>
        <v>1</v>
      </c>
      <c r="AL173" s="74">
        <f t="shared" ref="AL173:AL178" si="1071">IF($AA173="B1",$R173,0)+IF($AB173="B1",$S173,0)</f>
        <v>2</v>
      </c>
      <c r="AM173" s="74">
        <f t="shared" ref="AM173:AM178" si="1072">IF($AA173="B1",$S173,0)+IF($AB173="B1",$R173,0)</f>
        <v>0</v>
      </c>
      <c r="AN173" s="74">
        <f t="shared" ref="AN173:AN178" si="1073">IF($AA173="B1",$T173,0)+IF($AB173="B1",$U173,0)</f>
        <v>1</v>
      </c>
      <c r="AO173" s="74">
        <f t="shared" ref="AO173:AO178" si="1074">IF($AA173="B1",$U173,0)+IF($AB173="B1",$T173,0)</f>
        <v>0</v>
      </c>
      <c r="AP173" s="74">
        <f t="shared" ref="AP173:AP178" si="1075">IF($AA173="C1",$L173+$N173+$P173,0)+IF($AB173="C1",$M173+$O173+$Q173,0)</f>
        <v>0</v>
      </c>
      <c r="AQ173" s="74">
        <f t="shared" ref="AQ173:AQ178" si="1076">IF($AA173="C1",$M173+$O173+$Q173,0)+IF($AB173="C1",$L173+$N173+$P173,0)</f>
        <v>0</v>
      </c>
      <c r="AR173" s="74">
        <f t="shared" ref="AR173:AR178" si="1077">IF($AA173="C1",$R173,0)+IF($AB173="C1",$S173,0)</f>
        <v>0</v>
      </c>
      <c r="AS173" s="74">
        <f t="shared" ref="AS173:AS178" si="1078">IF($AA173="C1",$S173,0)+IF($AB173="C1",$R173,0)</f>
        <v>0</v>
      </c>
      <c r="AT173" s="74">
        <f t="shared" ref="AT173:AT178" si="1079">IF($AA173="C1",$T173,0)+IF($AB173="C1",$U173,0)</f>
        <v>0</v>
      </c>
      <c r="AU173" s="74">
        <f t="shared" ref="AU173:AU178" si="1080">IF($AA173="C1",$U173,0)+IF($AB173="C1",$T173,0)</f>
        <v>0</v>
      </c>
      <c r="AV173" s="74">
        <f t="shared" ref="AV173:AV178" si="1081">IF($AA173="D1",$L173+$N173+$P173,0)+IF($AB173="D1",$M173+$O173+$Q173,0)</f>
        <v>0</v>
      </c>
      <c r="AW173" s="74">
        <f t="shared" ref="AW173:AW178" si="1082">IF($AA173="D1",$M173+$O173+$Q173,0)+IF($AB173="D1",$L173+$N173+$P173,0)</f>
        <v>0</v>
      </c>
      <c r="AX173" s="74">
        <f t="shared" ref="AX173:AX178" si="1083">IF($AA173="D1",$R173,0)+IF($AB173="D1",$S173,0)</f>
        <v>0</v>
      </c>
      <c r="AY173" s="74">
        <f t="shared" ref="AY173:AY178" si="1084">IF($AA173="D1",$S173,0)+IF($AB173="D1",$R173,0)</f>
        <v>0</v>
      </c>
      <c r="AZ173" s="74">
        <f t="shared" ref="AZ173:AZ178" si="1085">IF($AA173="D1",$T173,0)+IF($AB173="D1",$U173,0)</f>
        <v>0</v>
      </c>
      <c r="BA173" s="74">
        <f t="shared" ref="BA173:BA178" si="1086">IF($AA173="D1",$U173,0)+IF($AB173="D1",$T173,0)</f>
        <v>0</v>
      </c>
      <c r="BB173" s="74">
        <f t="shared" ref="BB173:BB178" si="1087">IF($AA173="Y1",$L173+$N173+$P173,0)+IF($AB173="Y1",$M173+$O173+$Q173,0)</f>
        <v>0</v>
      </c>
      <c r="BC173" s="74">
        <f t="shared" ref="BC173:BC178" si="1088">IF($AA173="Y1",$M173+$O173+$Q173,0)+IF($AB173="Y1",$L173+$N173+$P173,0)</f>
        <v>0</v>
      </c>
      <c r="BD173" s="74">
        <f t="shared" ref="BD173:BD178" si="1089">IF($AA173="Y1",$R173,0)+IF($AB173="Y1",$S173,0)</f>
        <v>0</v>
      </c>
      <c r="BE173" s="74">
        <f t="shared" ref="BE173:BE178" si="1090">IF($AA173="Y1",$S173,0)+IF($AB173="Y1",$R173,0)</f>
        <v>0</v>
      </c>
      <c r="BF173" s="74">
        <f t="shared" ref="BF173:BF178" si="1091">IF($AA173="Y1",$T173,0)+IF($AB173="Y1",$U173,0)</f>
        <v>0</v>
      </c>
      <c r="BG173" s="74">
        <f t="shared" ref="BG173:BG178" si="1092">IF($AA173="Y1",$U173,0)+IF($AB173="Y1",$T173,0)</f>
        <v>0</v>
      </c>
      <c r="BH173" s="74">
        <f t="shared" ref="BH173:BH178" si="1093">IF($AA173="Y2",$L173+$N173+$P173,0)+IF($AB173="Y2",$M173+$O173+$Q173,0)</f>
        <v>0</v>
      </c>
      <c r="BI173" s="74">
        <f t="shared" ref="BI173:BI178" si="1094">IF($AA173="Y2",$M173+$O173+$Q173,0)+IF($AB173="Y2",$L173+$N173+$P173,0)</f>
        <v>0</v>
      </c>
      <c r="BJ173" s="74">
        <f t="shared" ref="BJ173:BJ178" si="1095">IF($AA173="Y2",$R173,0)+IF($AB173="Y2",$S173,0)</f>
        <v>0</v>
      </c>
      <c r="BK173" s="74">
        <f t="shared" ref="BK173:BK178" si="1096">IF($AA173="Y2",$S173,0)+IF($AB173="Y2",$R173,0)</f>
        <v>0</v>
      </c>
      <c r="BL173" s="74">
        <f t="shared" ref="BL173:BL178" si="1097">IF($AA173="Y2",$T173,0)+IF($AB173="Y2",$U173,0)</f>
        <v>0</v>
      </c>
      <c r="BM173" s="74">
        <f t="shared" ref="BM173:BM178" si="1098">IF($AA173="Y2",$U173,0)+IF($AB173="Y2",$T173,0)</f>
        <v>0</v>
      </c>
      <c r="BN173" s="74">
        <f t="shared" ref="BN173:BN178" si="1099">IF($AA173="Z1",$L173+$N173+$P173,0)+IF($AB173="Z1",$M173+$O173+$Q173,0)</f>
        <v>0</v>
      </c>
      <c r="BO173" s="74">
        <f t="shared" ref="BO173:BO178" si="1100">IF($AA173="Z1",$M173+$O173+$Q173,0)+IF($AB173="Z1",$L173+$N173+$P173,0)</f>
        <v>0</v>
      </c>
      <c r="BP173" s="74">
        <f t="shared" ref="BP173:BP178" si="1101">IF($AA173="Z1",$R173,0)+IF($AB173="Z1",$S173,0)</f>
        <v>0</v>
      </c>
      <c r="BQ173" s="74">
        <f t="shared" ref="BQ173:BQ178" si="1102">IF($AA173="Z1",$S173,0)+IF($AB173="Z1",$R173,0)</f>
        <v>0</v>
      </c>
      <c r="BR173" s="74">
        <f t="shared" ref="BR173:BR178" si="1103">IF($AA173="Z1",$T173,0)+IF($AB173="Z1",$U173,0)</f>
        <v>0</v>
      </c>
      <c r="BS173" s="74">
        <f t="shared" ref="BS173:BS178" si="1104">IF($AA173="Z1",$U173,0)+IF($AB173="Z1",$T173,0)</f>
        <v>0</v>
      </c>
      <c r="BT173" s="74">
        <f t="shared" ref="BT173:BT178" si="1105">IF($AA173="Z2",$L173+$N173+$P173,0)+IF($AB173="Z2",$M173+$O173+$Q173,0)</f>
        <v>0</v>
      </c>
      <c r="BU173" s="74">
        <f t="shared" ref="BU173:BU178" si="1106">IF($AA173="Z2",$M173+$O173+$Q173,0)+IF($AB173="Z2",$L173+$N173+$P173,0)</f>
        <v>0</v>
      </c>
      <c r="BV173" s="74">
        <f t="shared" ref="BV173:BV178" si="1107">IF($AA173="Z2",$R173,0)+IF($AB173="Z2",$S173,0)</f>
        <v>0</v>
      </c>
      <c r="BW173" s="74">
        <f t="shared" ref="BW173:BW178" si="1108">IF($AA173="Z2",$S173,0)+IF($AB173="Z2",$R173,0)</f>
        <v>0</v>
      </c>
      <c r="BX173" s="74">
        <f t="shared" ref="BX173:BX178" si="1109">IF($AA173="Z2",$T173,0)+IF($AB173="Z2",$U173,0)</f>
        <v>0</v>
      </c>
      <c r="BY173" s="74">
        <f t="shared" ref="BY173:BY178" si="1110">IF($AA173="Z2",$U173,0)+IF($AB173="Z2",$T173,0)</f>
        <v>0</v>
      </c>
      <c r="BZ173" s="74"/>
      <c r="CA173" s="74"/>
      <c r="CB173" s="74"/>
      <c r="CC173" s="74"/>
      <c r="CD173" s="74"/>
      <c r="CE173" s="74"/>
      <c r="CF173" s="74"/>
      <c r="CG173" s="74"/>
      <c r="CH173" s="74"/>
      <c r="CI173" s="74"/>
      <c r="CJ173" s="74"/>
      <c r="CK173" s="74"/>
      <c r="CL173" s="74"/>
      <c r="CM173" s="74"/>
      <c r="CN173" s="74"/>
    </row>
    <row r="174" spans="1:92" ht="18" customHeight="1" x14ac:dyDescent="0.25">
      <c r="A174" s="135" t="s">
        <v>1</v>
      </c>
      <c r="B174" s="136" t="s">
        <v>130</v>
      </c>
      <c r="C174" s="137" t="str">
        <f t="shared" si="1056"/>
        <v>Mixed</v>
      </c>
      <c r="D174" s="134" t="s">
        <v>6</v>
      </c>
      <c r="E174" s="194" t="s">
        <v>78</v>
      </c>
      <c r="F174" s="195"/>
      <c r="G174" s="138" t="str">
        <f t="shared" si="1057"/>
        <v>Mixed</v>
      </c>
      <c r="H174" s="139"/>
      <c r="I174" s="139"/>
      <c r="J174" s="137"/>
      <c r="K174" s="113"/>
      <c r="L174" s="114">
        <v>6</v>
      </c>
      <c r="M174" s="114">
        <v>4</v>
      </c>
      <c r="N174" s="114">
        <v>6</v>
      </c>
      <c r="O174" s="114">
        <v>3</v>
      </c>
      <c r="P174" s="114"/>
      <c r="Q174" s="114"/>
      <c r="R174" s="115">
        <f t="shared" si="1058"/>
        <v>2</v>
      </c>
      <c r="S174" s="115">
        <f t="shared" si="1059"/>
        <v>0</v>
      </c>
      <c r="T174" s="115">
        <f t="shared" si="1060"/>
        <v>1</v>
      </c>
      <c r="U174" s="115">
        <f t="shared" si="1061"/>
        <v>0</v>
      </c>
      <c r="V174" s="97" t="s">
        <v>83</v>
      </c>
      <c r="W174" s="97" t="s">
        <v>100</v>
      </c>
      <c r="X174" s="95" t="s">
        <v>82</v>
      </c>
      <c r="Y174" s="95">
        <v>1</v>
      </c>
      <c r="Z174" s="95">
        <v>1</v>
      </c>
      <c r="AA174" s="95" t="str">
        <f t="shared" si="1062"/>
        <v>C1</v>
      </c>
      <c r="AB174" s="95" t="str">
        <f t="shared" si="1062"/>
        <v>D1</v>
      </c>
      <c r="AC174" s="81"/>
      <c r="AD174" s="74">
        <f t="shared" si="1063"/>
        <v>0</v>
      </c>
      <c r="AE174" s="74">
        <f t="shared" si="1064"/>
        <v>0</v>
      </c>
      <c r="AF174" s="74">
        <f t="shared" si="1065"/>
        <v>0</v>
      </c>
      <c r="AG174" s="74">
        <f t="shared" si="1066"/>
        <v>0</v>
      </c>
      <c r="AH174" s="74">
        <f t="shared" si="1067"/>
        <v>0</v>
      </c>
      <c r="AI174" s="74">
        <f t="shared" si="1068"/>
        <v>0</v>
      </c>
      <c r="AJ174" s="74">
        <f t="shared" si="1069"/>
        <v>0</v>
      </c>
      <c r="AK174" s="74">
        <f t="shared" si="1070"/>
        <v>0</v>
      </c>
      <c r="AL174" s="74">
        <f t="shared" si="1071"/>
        <v>0</v>
      </c>
      <c r="AM174" s="74">
        <f t="shared" si="1072"/>
        <v>0</v>
      </c>
      <c r="AN174" s="74">
        <f t="shared" si="1073"/>
        <v>0</v>
      </c>
      <c r="AO174" s="74">
        <f t="shared" si="1074"/>
        <v>0</v>
      </c>
      <c r="AP174" s="74">
        <f t="shared" si="1075"/>
        <v>12</v>
      </c>
      <c r="AQ174" s="74">
        <f t="shared" si="1076"/>
        <v>7</v>
      </c>
      <c r="AR174" s="74">
        <f t="shared" si="1077"/>
        <v>2</v>
      </c>
      <c r="AS174" s="74">
        <f t="shared" si="1078"/>
        <v>0</v>
      </c>
      <c r="AT174" s="74">
        <f t="shared" si="1079"/>
        <v>1</v>
      </c>
      <c r="AU174" s="74">
        <f t="shared" si="1080"/>
        <v>0</v>
      </c>
      <c r="AV174" s="74">
        <f t="shared" si="1081"/>
        <v>7</v>
      </c>
      <c r="AW174" s="74">
        <f t="shared" si="1082"/>
        <v>12</v>
      </c>
      <c r="AX174" s="74">
        <f t="shared" si="1083"/>
        <v>0</v>
      </c>
      <c r="AY174" s="74">
        <f t="shared" si="1084"/>
        <v>2</v>
      </c>
      <c r="AZ174" s="74">
        <f t="shared" si="1085"/>
        <v>0</v>
      </c>
      <c r="BA174" s="74">
        <f t="shared" si="1086"/>
        <v>1</v>
      </c>
      <c r="BB174" s="74">
        <f t="shared" si="1087"/>
        <v>0</v>
      </c>
      <c r="BC174" s="74">
        <f t="shared" si="1088"/>
        <v>0</v>
      </c>
      <c r="BD174" s="74">
        <f t="shared" si="1089"/>
        <v>0</v>
      </c>
      <c r="BE174" s="74">
        <f t="shared" si="1090"/>
        <v>0</v>
      </c>
      <c r="BF174" s="74">
        <f t="shared" si="1091"/>
        <v>0</v>
      </c>
      <c r="BG174" s="74">
        <f t="shared" si="1092"/>
        <v>0</v>
      </c>
      <c r="BH174" s="74">
        <f t="shared" si="1093"/>
        <v>0</v>
      </c>
      <c r="BI174" s="74">
        <f t="shared" si="1094"/>
        <v>0</v>
      </c>
      <c r="BJ174" s="74">
        <f t="shared" si="1095"/>
        <v>0</v>
      </c>
      <c r="BK174" s="74">
        <f t="shared" si="1096"/>
        <v>0</v>
      </c>
      <c r="BL174" s="74">
        <f t="shared" si="1097"/>
        <v>0</v>
      </c>
      <c r="BM174" s="74">
        <f t="shared" si="1098"/>
        <v>0</v>
      </c>
      <c r="BN174" s="74">
        <f t="shared" si="1099"/>
        <v>0</v>
      </c>
      <c r="BO174" s="74">
        <f t="shared" si="1100"/>
        <v>0</v>
      </c>
      <c r="BP174" s="74">
        <f t="shared" si="1101"/>
        <v>0</v>
      </c>
      <c r="BQ174" s="74">
        <f t="shared" si="1102"/>
        <v>0</v>
      </c>
      <c r="BR174" s="74">
        <f t="shared" si="1103"/>
        <v>0</v>
      </c>
      <c r="BS174" s="74">
        <f t="shared" si="1104"/>
        <v>0</v>
      </c>
      <c r="BT174" s="74">
        <f t="shared" si="1105"/>
        <v>0</v>
      </c>
      <c r="BU174" s="74">
        <f t="shared" si="1106"/>
        <v>0</v>
      </c>
      <c r="BV174" s="74">
        <f t="shared" si="1107"/>
        <v>0</v>
      </c>
      <c r="BW174" s="74">
        <f t="shared" si="1108"/>
        <v>0</v>
      </c>
      <c r="BX174" s="74">
        <f t="shared" si="1109"/>
        <v>0</v>
      </c>
      <c r="BY174" s="74">
        <f t="shared" si="1110"/>
        <v>0</v>
      </c>
      <c r="BZ174" s="74"/>
      <c r="CA174" s="74"/>
      <c r="CB174" s="74"/>
      <c r="CC174" s="74"/>
      <c r="CD174" s="74"/>
      <c r="CE174" s="74"/>
      <c r="CF174" s="74"/>
      <c r="CG174" s="74"/>
      <c r="CH174" s="74"/>
      <c r="CI174" s="74"/>
      <c r="CJ174" s="74"/>
      <c r="CK174" s="74"/>
      <c r="CL174" s="74"/>
      <c r="CM174" s="74"/>
      <c r="CN174" s="74"/>
    </row>
    <row r="175" spans="1:92" ht="18" customHeight="1" x14ac:dyDescent="0.25">
      <c r="A175" s="135" t="s">
        <v>2</v>
      </c>
      <c r="B175" s="140" t="s">
        <v>109</v>
      </c>
      <c r="C175" s="141" t="str">
        <f t="shared" si="1056"/>
        <v>Mixed</v>
      </c>
      <c r="D175" s="134" t="s">
        <v>6</v>
      </c>
      <c r="E175" s="197" t="s">
        <v>75</v>
      </c>
      <c r="F175" s="198"/>
      <c r="G175" s="142" t="str">
        <f t="shared" si="1057"/>
        <v>Mixed</v>
      </c>
      <c r="H175" s="143"/>
      <c r="I175" s="143"/>
      <c r="J175" s="141"/>
      <c r="K175" s="113"/>
      <c r="L175" s="114">
        <v>3</v>
      </c>
      <c r="M175" s="114">
        <v>6</v>
      </c>
      <c r="N175" s="114">
        <v>2</v>
      </c>
      <c r="O175" s="114">
        <v>6</v>
      </c>
      <c r="P175" s="114"/>
      <c r="Q175" s="114"/>
      <c r="R175" s="115">
        <f t="shared" si="1058"/>
        <v>0</v>
      </c>
      <c r="S175" s="115">
        <f t="shared" si="1059"/>
        <v>2</v>
      </c>
      <c r="T175" s="115">
        <f t="shared" si="1060"/>
        <v>0</v>
      </c>
      <c r="U175" s="115">
        <f t="shared" si="1061"/>
        <v>1</v>
      </c>
      <c r="V175" s="97" t="s">
        <v>83</v>
      </c>
      <c r="W175" s="97" t="s">
        <v>101</v>
      </c>
      <c r="X175" s="95" t="s">
        <v>102</v>
      </c>
      <c r="Y175" s="95">
        <v>1</v>
      </c>
      <c r="Z175" s="95">
        <v>1</v>
      </c>
      <c r="AA175" s="95" t="str">
        <f t="shared" si="1062"/>
        <v>Y1</v>
      </c>
      <c r="AB175" s="95" t="str">
        <f t="shared" si="1062"/>
        <v>Z1</v>
      </c>
      <c r="AC175" s="81"/>
      <c r="AD175" s="74">
        <f t="shared" si="1063"/>
        <v>0</v>
      </c>
      <c r="AE175" s="74">
        <f t="shared" si="1064"/>
        <v>0</v>
      </c>
      <c r="AF175" s="74">
        <f t="shared" si="1065"/>
        <v>0</v>
      </c>
      <c r="AG175" s="74">
        <f t="shared" si="1066"/>
        <v>0</v>
      </c>
      <c r="AH175" s="74">
        <f t="shared" si="1067"/>
        <v>0</v>
      </c>
      <c r="AI175" s="74">
        <f t="shared" si="1068"/>
        <v>0</v>
      </c>
      <c r="AJ175" s="74">
        <f t="shared" si="1069"/>
        <v>0</v>
      </c>
      <c r="AK175" s="74">
        <f t="shared" si="1070"/>
        <v>0</v>
      </c>
      <c r="AL175" s="74">
        <f t="shared" si="1071"/>
        <v>0</v>
      </c>
      <c r="AM175" s="74">
        <f t="shared" si="1072"/>
        <v>0</v>
      </c>
      <c r="AN175" s="74">
        <f t="shared" si="1073"/>
        <v>0</v>
      </c>
      <c r="AO175" s="74">
        <f t="shared" si="1074"/>
        <v>0</v>
      </c>
      <c r="AP175" s="74">
        <f t="shared" si="1075"/>
        <v>0</v>
      </c>
      <c r="AQ175" s="74">
        <f t="shared" si="1076"/>
        <v>0</v>
      </c>
      <c r="AR175" s="74">
        <f t="shared" si="1077"/>
        <v>0</v>
      </c>
      <c r="AS175" s="74">
        <f t="shared" si="1078"/>
        <v>0</v>
      </c>
      <c r="AT175" s="74">
        <f t="shared" si="1079"/>
        <v>0</v>
      </c>
      <c r="AU175" s="74">
        <f t="shared" si="1080"/>
        <v>0</v>
      </c>
      <c r="AV175" s="74">
        <f t="shared" si="1081"/>
        <v>0</v>
      </c>
      <c r="AW175" s="74">
        <f t="shared" si="1082"/>
        <v>0</v>
      </c>
      <c r="AX175" s="74">
        <f t="shared" si="1083"/>
        <v>0</v>
      </c>
      <c r="AY175" s="74">
        <f t="shared" si="1084"/>
        <v>0</v>
      </c>
      <c r="AZ175" s="74">
        <f t="shared" si="1085"/>
        <v>0</v>
      </c>
      <c r="BA175" s="74">
        <f t="shared" si="1086"/>
        <v>0</v>
      </c>
      <c r="BB175" s="74">
        <f t="shared" si="1087"/>
        <v>5</v>
      </c>
      <c r="BC175" s="74">
        <f t="shared" si="1088"/>
        <v>12</v>
      </c>
      <c r="BD175" s="74">
        <f t="shared" si="1089"/>
        <v>0</v>
      </c>
      <c r="BE175" s="74">
        <f t="shared" si="1090"/>
        <v>2</v>
      </c>
      <c r="BF175" s="74">
        <f t="shared" si="1091"/>
        <v>0</v>
      </c>
      <c r="BG175" s="74">
        <f t="shared" si="1092"/>
        <v>1</v>
      </c>
      <c r="BH175" s="74">
        <f t="shared" si="1093"/>
        <v>0</v>
      </c>
      <c r="BI175" s="74">
        <f t="shared" si="1094"/>
        <v>0</v>
      </c>
      <c r="BJ175" s="74">
        <f t="shared" si="1095"/>
        <v>0</v>
      </c>
      <c r="BK175" s="74">
        <f t="shared" si="1096"/>
        <v>0</v>
      </c>
      <c r="BL175" s="74">
        <f t="shared" si="1097"/>
        <v>0</v>
      </c>
      <c r="BM175" s="74">
        <f t="shared" si="1098"/>
        <v>0</v>
      </c>
      <c r="BN175" s="74">
        <f t="shared" si="1099"/>
        <v>12</v>
      </c>
      <c r="BO175" s="74">
        <f t="shared" si="1100"/>
        <v>5</v>
      </c>
      <c r="BP175" s="74">
        <f t="shared" si="1101"/>
        <v>2</v>
      </c>
      <c r="BQ175" s="74">
        <f t="shared" si="1102"/>
        <v>0</v>
      </c>
      <c r="BR175" s="74">
        <f t="shared" si="1103"/>
        <v>1</v>
      </c>
      <c r="BS175" s="74">
        <f t="shared" si="1104"/>
        <v>0</v>
      </c>
      <c r="BT175" s="74">
        <f t="shared" si="1105"/>
        <v>0</v>
      </c>
      <c r="BU175" s="74">
        <f t="shared" si="1106"/>
        <v>0</v>
      </c>
      <c r="BV175" s="74">
        <f t="shared" si="1107"/>
        <v>0</v>
      </c>
      <c r="BW175" s="74">
        <f t="shared" si="1108"/>
        <v>0</v>
      </c>
      <c r="BX175" s="74">
        <f t="shared" si="1109"/>
        <v>0</v>
      </c>
      <c r="BY175" s="74">
        <f t="shared" si="1110"/>
        <v>0</v>
      </c>
      <c r="BZ175" s="74"/>
      <c r="CA175" s="74"/>
      <c r="CB175" s="74"/>
      <c r="CC175" s="74"/>
      <c r="CD175" s="74"/>
      <c r="CE175" s="74"/>
      <c r="CF175" s="74"/>
      <c r="CG175" s="74"/>
      <c r="CH175" s="74"/>
      <c r="CI175" s="74"/>
      <c r="CJ175" s="74"/>
      <c r="CK175" s="74"/>
      <c r="CL175" s="74"/>
      <c r="CM175" s="74"/>
      <c r="CN175" s="74"/>
    </row>
    <row r="176" spans="1:92" ht="18" customHeight="1" x14ac:dyDescent="0.25">
      <c r="A176" s="135" t="s">
        <v>8</v>
      </c>
      <c r="B176" s="140" t="s">
        <v>109</v>
      </c>
      <c r="C176" s="141" t="str">
        <f t="shared" si="1056"/>
        <v>D-Doppel</v>
      </c>
      <c r="D176" s="134" t="s">
        <v>6</v>
      </c>
      <c r="E176" s="197" t="s">
        <v>75</v>
      </c>
      <c r="F176" s="198"/>
      <c r="G176" s="142" t="str">
        <f t="shared" si="1057"/>
        <v>D-Doppel</v>
      </c>
      <c r="H176" s="143"/>
      <c r="I176" s="143"/>
      <c r="J176" s="141"/>
      <c r="K176" s="113"/>
      <c r="L176" s="114">
        <v>4</v>
      </c>
      <c r="M176" s="114">
        <v>6</v>
      </c>
      <c r="N176" s="114">
        <v>6</v>
      </c>
      <c r="O176" s="114">
        <v>7</v>
      </c>
      <c r="P176" s="114"/>
      <c r="Q176" s="114"/>
      <c r="R176" s="115">
        <f t="shared" si="1058"/>
        <v>0</v>
      </c>
      <c r="S176" s="115">
        <f t="shared" si="1059"/>
        <v>2</v>
      </c>
      <c r="T176" s="115">
        <f t="shared" si="1060"/>
        <v>0</v>
      </c>
      <c r="U176" s="115">
        <f t="shared" si="1061"/>
        <v>1</v>
      </c>
      <c r="V176" s="97" t="s">
        <v>82</v>
      </c>
      <c r="W176" s="98" t="s">
        <v>101</v>
      </c>
      <c r="X176" s="95" t="s">
        <v>102</v>
      </c>
      <c r="Y176" s="95">
        <v>1</v>
      </c>
      <c r="Z176" s="95">
        <v>1</v>
      </c>
      <c r="AA176" s="95" t="str">
        <f t="shared" si="1062"/>
        <v>Y1</v>
      </c>
      <c r="AB176" s="95" t="str">
        <f t="shared" si="1062"/>
        <v>Z1</v>
      </c>
      <c r="AC176" s="81"/>
      <c r="AD176" s="74">
        <f t="shared" si="1063"/>
        <v>0</v>
      </c>
      <c r="AE176" s="74">
        <f t="shared" si="1064"/>
        <v>0</v>
      </c>
      <c r="AF176" s="74">
        <f t="shared" si="1065"/>
        <v>0</v>
      </c>
      <c r="AG176" s="74">
        <f t="shared" si="1066"/>
        <v>0</v>
      </c>
      <c r="AH176" s="74">
        <f t="shared" si="1067"/>
        <v>0</v>
      </c>
      <c r="AI176" s="74">
        <f t="shared" si="1068"/>
        <v>0</v>
      </c>
      <c r="AJ176" s="74">
        <f t="shared" si="1069"/>
        <v>0</v>
      </c>
      <c r="AK176" s="74">
        <f t="shared" si="1070"/>
        <v>0</v>
      </c>
      <c r="AL176" s="74">
        <f t="shared" si="1071"/>
        <v>0</v>
      </c>
      <c r="AM176" s="74">
        <f t="shared" si="1072"/>
        <v>0</v>
      </c>
      <c r="AN176" s="74">
        <f t="shared" si="1073"/>
        <v>0</v>
      </c>
      <c r="AO176" s="74">
        <f t="shared" si="1074"/>
        <v>0</v>
      </c>
      <c r="AP176" s="74">
        <f t="shared" si="1075"/>
        <v>0</v>
      </c>
      <c r="AQ176" s="74">
        <f t="shared" si="1076"/>
        <v>0</v>
      </c>
      <c r="AR176" s="74">
        <f t="shared" si="1077"/>
        <v>0</v>
      </c>
      <c r="AS176" s="74">
        <f t="shared" si="1078"/>
        <v>0</v>
      </c>
      <c r="AT176" s="74">
        <f t="shared" si="1079"/>
        <v>0</v>
      </c>
      <c r="AU176" s="74">
        <f t="shared" si="1080"/>
        <v>0</v>
      </c>
      <c r="AV176" s="74">
        <f t="shared" si="1081"/>
        <v>0</v>
      </c>
      <c r="AW176" s="74">
        <f t="shared" si="1082"/>
        <v>0</v>
      </c>
      <c r="AX176" s="74">
        <f t="shared" si="1083"/>
        <v>0</v>
      </c>
      <c r="AY176" s="74">
        <f t="shared" si="1084"/>
        <v>0</v>
      </c>
      <c r="AZ176" s="74">
        <f t="shared" si="1085"/>
        <v>0</v>
      </c>
      <c r="BA176" s="74">
        <f t="shared" si="1086"/>
        <v>0</v>
      </c>
      <c r="BB176" s="74">
        <f t="shared" si="1087"/>
        <v>10</v>
      </c>
      <c r="BC176" s="74">
        <f t="shared" si="1088"/>
        <v>13</v>
      </c>
      <c r="BD176" s="74">
        <f t="shared" si="1089"/>
        <v>0</v>
      </c>
      <c r="BE176" s="74">
        <f t="shared" si="1090"/>
        <v>2</v>
      </c>
      <c r="BF176" s="74">
        <f t="shared" si="1091"/>
        <v>0</v>
      </c>
      <c r="BG176" s="74">
        <f t="shared" si="1092"/>
        <v>1</v>
      </c>
      <c r="BH176" s="74">
        <f t="shared" si="1093"/>
        <v>0</v>
      </c>
      <c r="BI176" s="74">
        <f t="shared" si="1094"/>
        <v>0</v>
      </c>
      <c r="BJ176" s="74">
        <f t="shared" si="1095"/>
        <v>0</v>
      </c>
      <c r="BK176" s="74">
        <f t="shared" si="1096"/>
        <v>0</v>
      </c>
      <c r="BL176" s="74">
        <f t="shared" si="1097"/>
        <v>0</v>
      </c>
      <c r="BM176" s="74">
        <f t="shared" si="1098"/>
        <v>0</v>
      </c>
      <c r="BN176" s="74">
        <f t="shared" si="1099"/>
        <v>13</v>
      </c>
      <c r="BO176" s="74">
        <f t="shared" si="1100"/>
        <v>10</v>
      </c>
      <c r="BP176" s="74">
        <f t="shared" si="1101"/>
        <v>2</v>
      </c>
      <c r="BQ176" s="74">
        <f t="shared" si="1102"/>
        <v>0</v>
      </c>
      <c r="BR176" s="74">
        <f t="shared" si="1103"/>
        <v>1</v>
      </c>
      <c r="BS176" s="74">
        <f t="shared" si="1104"/>
        <v>0</v>
      </c>
      <c r="BT176" s="74">
        <f t="shared" si="1105"/>
        <v>0</v>
      </c>
      <c r="BU176" s="74">
        <f t="shared" si="1106"/>
        <v>0</v>
      </c>
      <c r="BV176" s="74">
        <f t="shared" si="1107"/>
        <v>0</v>
      </c>
      <c r="BW176" s="74">
        <f t="shared" si="1108"/>
        <v>0</v>
      </c>
      <c r="BX176" s="74">
        <f t="shared" si="1109"/>
        <v>0</v>
      </c>
      <c r="BY176" s="74">
        <f t="shared" si="1110"/>
        <v>0</v>
      </c>
      <c r="BZ176" s="74"/>
      <c r="CA176" s="74"/>
      <c r="CB176" s="74"/>
      <c r="CC176" s="74"/>
      <c r="CD176" s="74"/>
      <c r="CE176" s="74"/>
      <c r="CF176" s="74"/>
      <c r="CG176" s="74"/>
      <c r="CH176" s="74"/>
      <c r="CI176" s="74"/>
      <c r="CJ176" s="74"/>
      <c r="CK176" s="74"/>
      <c r="CL176" s="74"/>
      <c r="CM176" s="74"/>
      <c r="CN176" s="74"/>
    </row>
    <row r="177" spans="1:92" ht="18" customHeight="1" x14ac:dyDescent="0.25">
      <c r="A177" s="135" t="s">
        <v>4</v>
      </c>
      <c r="B177" s="140" t="s">
        <v>109</v>
      </c>
      <c r="C177" s="141" t="str">
        <f t="shared" si="1056"/>
        <v>H-Doppel 2</v>
      </c>
      <c r="D177" s="134" t="s">
        <v>6</v>
      </c>
      <c r="E177" s="197" t="s">
        <v>75</v>
      </c>
      <c r="F177" s="198"/>
      <c r="G177" s="142" t="str">
        <f t="shared" si="1057"/>
        <v>H-Doppel 2</v>
      </c>
      <c r="H177" s="143"/>
      <c r="I177" s="143"/>
      <c r="J177" s="141"/>
      <c r="K177" s="113"/>
      <c r="L177" s="119">
        <v>2</v>
      </c>
      <c r="M177" s="119">
        <v>6</v>
      </c>
      <c r="N177" s="119">
        <v>2</v>
      </c>
      <c r="O177" s="119">
        <v>6</v>
      </c>
      <c r="P177" s="119"/>
      <c r="Q177" s="119"/>
      <c r="R177" s="115">
        <f t="shared" si="1058"/>
        <v>0</v>
      </c>
      <c r="S177" s="115">
        <f t="shared" si="1059"/>
        <v>2</v>
      </c>
      <c r="T177" s="115">
        <f t="shared" si="1060"/>
        <v>0</v>
      </c>
      <c r="U177" s="115">
        <f t="shared" si="1061"/>
        <v>1</v>
      </c>
      <c r="V177" s="97">
        <v>2</v>
      </c>
      <c r="W177" s="98" t="s">
        <v>101</v>
      </c>
      <c r="X177" s="95" t="s">
        <v>102</v>
      </c>
      <c r="Y177" s="95">
        <v>1</v>
      </c>
      <c r="Z177" s="95">
        <v>1</v>
      </c>
      <c r="AA177" s="95" t="str">
        <f t="shared" si="1062"/>
        <v>Y1</v>
      </c>
      <c r="AB177" s="95" t="str">
        <f t="shared" si="1062"/>
        <v>Z1</v>
      </c>
      <c r="AC177" s="81"/>
      <c r="AD177" s="74">
        <f t="shared" si="1063"/>
        <v>0</v>
      </c>
      <c r="AE177" s="74">
        <f t="shared" si="1064"/>
        <v>0</v>
      </c>
      <c r="AF177" s="74">
        <f t="shared" si="1065"/>
        <v>0</v>
      </c>
      <c r="AG177" s="74">
        <f t="shared" si="1066"/>
        <v>0</v>
      </c>
      <c r="AH177" s="74">
        <f t="shared" si="1067"/>
        <v>0</v>
      </c>
      <c r="AI177" s="74">
        <f t="shared" si="1068"/>
        <v>0</v>
      </c>
      <c r="AJ177" s="74">
        <f t="shared" si="1069"/>
        <v>0</v>
      </c>
      <c r="AK177" s="74">
        <f t="shared" si="1070"/>
        <v>0</v>
      </c>
      <c r="AL177" s="74">
        <f t="shared" si="1071"/>
        <v>0</v>
      </c>
      <c r="AM177" s="74">
        <f t="shared" si="1072"/>
        <v>0</v>
      </c>
      <c r="AN177" s="74">
        <f t="shared" si="1073"/>
        <v>0</v>
      </c>
      <c r="AO177" s="74">
        <f t="shared" si="1074"/>
        <v>0</v>
      </c>
      <c r="AP177" s="74">
        <f t="shared" si="1075"/>
        <v>0</v>
      </c>
      <c r="AQ177" s="74">
        <f t="shared" si="1076"/>
        <v>0</v>
      </c>
      <c r="AR177" s="74">
        <f t="shared" si="1077"/>
        <v>0</v>
      </c>
      <c r="AS177" s="74">
        <f t="shared" si="1078"/>
        <v>0</v>
      </c>
      <c r="AT177" s="74">
        <f t="shared" si="1079"/>
        <v>0</v>
      </c>
      <c r="AU177" s="74">
        <f t="shared" si="1080"/>
        <v>0</v>
      </c>
      <c r="AV177" s="74">
        <f t="shared" si="1081"/>
        <v>0</v>
      </c>
      <c r="AW177" s="74">
        <f t="shared" si="1082"/>
        <v>0</v>
      </c>
      <c r="AX177" s="74">
        <f t="shared" si="1083"/>
        <v>0</v>
      </c>
      <c r="AY177" s="74">
        <f t="shared" si="1084"/>
        <v>0</v>
      </c>
      <c r="AZ177" s="74">
        <f t="shared" si="1085"/>
        <v>0</v>
      </c>
      <c r="BA177" s="74">
        <f t="shared" si="1086"/>
        <v>0</v>
      </c>
      <c r="BB177" s="74">
        <f t="shared" si="1087"/>
        <v>4</v>
      </c>
      <c r="BC177" s="74">
        <f t="shared" si="1088"/>
        <v>12</v>
      </c>
      <c r="BD177" s="74">
        <f t="shared" si="1089"/>
        <v>0</v>
      </c>
      <c r="BE177" s="74">
        <f t="shared" si="1090"/>
        <v>2</v>
      </c>
      <c r="BF177" s="74">
        <f t="shared" si="1091"/>
        <v>0</v>
      </c>
      <c r="BG177" s="74">
        <f t="shared" si="1092"/>
        <v>1</v>
      </c>
      <c r="BH177" s="74">
        <f t="shared" si="1093"/>
        <v>0</v>
      </c>
      <c r="BI177" s="74">
        <f t="shared" si="1094"/>
        <v>0</v>
      </c>
      <c r="BJ177" s="74">
        <f t="shared" si="1095"/>
        <v>0</v>
      </c>
      <c r="BK177" s="74">
        <f t="shared" si="1096"/>
        <v>0</v>
      </c>
      <c r="BL177" s="74">
        <f t="shared" si="1097"/>
        <v>0</v>
      </c>
      <c r="BM177" s="74">
        <f t="shared" si="1098"/>
        <v>0</v>
      </c>
      <c r="BN177" s="74">
        <f t="shared" si="1099"/>
        <v>12</v>
      </c>
      <c r="BO177" s="74">
        <f t="shared" si="1100"/>
        <v>4</v>
      </c>
      <c r="BP177" s="74">
        <f t="shared" si="1101"/>
        <v>2</v>
      </c>
      <c r="BQ177" s="74">
        <f t="shared" si="1102"/>
        <v>0</v>
      </c>
      <c r="BR177" s="74">
        <f t="shared" si="1103"/>
        <v>1</v>
      </c>
      <c r="BS177" s="74">
        <f t="shared" si="1104"/>
        <v>0</v>
      </c>
      <c r="BT177" s="74">
        <f t="shared" si="1105"/>
        <v>0</v>
      </c>
      <c r="BU177" s="74">
        <f t="shared" si="1106"/>
        <v>0</v>
      </c>
      <c r="BV177" s="74">
        <f t="shared" si="1107"/>
        <v>0</v>
      </c>
      <c r="BW177" s="74">
        <f t="shared" si="1108"/>
        <v>0</v>
      </c>
      <c r="BX177" s="74">
        <f t="shared" si="1109"/>
        <v>0</v>
      </c>
      <c r="BY177" s="74">
        <f t="shared" si="1110"/>
        <v>0</v>
      </c>
      <c r="BZ177" s="74"/>
      <c r="CA177" s="74"/>
      <c r="CB177" s="74"/>
      <c r="CC177" s="74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/>
      <c r="CN177" s="74"/>
    </row>
    <row r="178" spans="1:92" ht="18" customHeight="1" x14ac:dyDescent="0.25">
      <c r="A178" s="135" t="s">
        <v>5</v>
      </c>
      <c r="B178" s="140" t="s">
        <v>109</v>
      </c>
      <c r="C178" s="141" t="str">
        <f t="shared" si="1056"/>
        <v>H-Doppel 1</v>
      </c>
      <c r="D178" s="134" t="s">
        <v>6</v>
      </c>
      <c r="E178" s="197" t="s">
        <v>75</v>
      </c>
      <c r="F178" s="198"/>
      <c r="G178" s="142" t="str">
        <f t="shared" si="1057"/>
        <v>H-Doppel 1</v>
      </c>
      <c r="H178" s="143"/>
      <c r="I178" s="143"/>
      <c r="J178" s="141"/>
      <c r="K178" s="113"/>
      <c r="L178" s="119">
        <v>4</v>
      </c>
      <c r="M178" s="119">
        <v>6</v>
      </c>
      <c r="N178" s="119">
        <v>3</v>
      </c>
      <c r="O178" s="119">
        <v>6</v>
      </c>
      <c r="P178" s="119"/>
      <c r="Q178" s="119"/>
      <c r="R178" s="115">
        <f t="shared" si="1058"/>
        <v>0</v>
      </c>
      <c r="S178" s="115">
        <f t="shared" si="1059"/>
        <v>2</v>
      </c>
      <c r="T178" s="115">
        <f t="shared" si="1060"/>
        <v>0</v>
      </c>
      <c r="U178" s="115">
        <f t="shared" si="1061"/>
        <v>1</v>
      </c>
      <c r="V178" s="97">
        <v>1</v>
      </c>
      <c r="W178" s="98" t="s">
        <v>101</v>
      </c>
      <c r="X178" s="95" t="s">
        <v>102</v>
      </c>
      <c r="Y178" s="95">
        <v>1</v>
      </c>
      <c r="Z178" s="95">
        <v>1</v>
      </c>
      <c r="AA178" s="95" t="str">
        <f t="shared" si="1062"/>
        <v>Y1</v>
      </c>
      <c r="AB178" s="95" t="str">
        <f t="shared" si="1062"/>
        <v>Z1</v>
      </c>
      <c r="AC178" s="81"/>
      <c r="AD178" s="74">
        <f t="shared" si="1063"/>
        <v>0</v>
      </c>
      <c r="AE178" s="74">
        <f t="shared" si="1064"/>
        <v>0</v>
      </c>
      <c r="AF178" s="74">
        <f t="shared" si="1065"/>
        <v>0</v>
      </c>
      <c r="AG178" s="74">
        <f t="shared" si="1066"/>
        <v>0</v>
      </c>
      <c r="AH178" s="74">
        <f t="shared" si="1067"/>
        <v>0</v>
      </c>
      <c r="AI178" s="74">
        <f t="shared" si="1068"/>
        <v>0</v>
      </c>
      <c r="AJ178" s="74">
        <f t="shared" si="1069"/>
        <v>0</v>
      </c>
      <c r="AK178" s="74">
        <f t="shared" si="1070"/>
        <v>0</v>
      </c>
      <c r="AL178" s="74">
        <f t="shared" si="1071"/>
        <v>0</v>
      </c>
      <c r="AM178" s="74">
        <f t="shared" si="1072"/>
        <v>0</v>
      </c>
      <c r="AN178" s="74">
        <f t="shared" si="1073"/>
        <v>0</v>
      </c>
      <c r="AO178" s="74">
        <f t="shared" si="1074"/>
        <v>0</v>
      </c>
      <c r="AP178" s="74">
        <f t="shared" si="1075"/>
        <v>0</v>
      </c>
      <c r="AQ178" s="74">
        <f t="shared" si="1076"/>
        <v>0</v>
      </c>
      <c r="AR178" s="74">
        <f t="shared" si="1077"/>
        <v>0</v>
      </c>
      <c r="AS178" s="74">
        <f t="shared" si="1078"/>
        <v>0</v>
      </c>
      <c r="AT178" s="74">
        <f t="shared" si="1079"/>
        <v>0</v>
      </c>
      <c r="AU178" s="74">
        <f t="shared" si="1080"/>
        <v>0</v>
      </c>
      <c r="AV178" s="74">
        <f t="shared" si="1081"/>
        <v>0</v>
      </c>
      <c r="AW178" s="74">
        <f t="shared" si="1082"/>
        <v>0</v>
      </c>
      <c r="AX178" s="74">
        <f t="shared" si="1083"/>
        <v>0</v>
      </c>
      <c r="AY178" s="74">
        <f t="shared" si="1084"/>
        <v>0</v>
      </c>
      <c r="AZ178" s="74">
        <f t="shared" si="1085"/>
        <v>0</v>
      </c>
      <c r="BA178" s="74">
        <f t="shared" si="1086"/>
        <v>0</v>
      </c>
      <c r="BB178" s="74">
        <f t="shared" si="1087"/>
        <v>7</v>
      </c>
      <c r="BC178" s="74">
        <f t="shared" si="1088"/>
        <v>12</v>
      </c>
      <c r="BD178" s="74">
        <f t="shared" si="1089"/>
        <v>0</v>
      </c>
      <c r="BE178" s="74">
        <f t="shared" si="1090"/>
        <v>2</v>
      </c>
      <c r="BF178" s="74">
        <f t="shared" si="1091"/>
        <v>0</v>
      </c>
      <c r="BG178" s="74">
        <f t="shared" si="1092"/>
        <v>1</v>
      </c>
      <c r="BH178" s="74">
        <f t="shared" si="1093"/>
        <v>0</v>
      </c>
      <c r="BI178" s="74">
        <f t="shared" si="1094"/>
        <v>0</v>
      </c>
      <c r="BJ178" s="74">
        <f t="shared" si="1095"/>
        <v>0</v>
      </c>
      <c r="BK178" s="74">
        <f t="shared" si="1096"/>
        <v>0</v>
      </c>
      <c r="BL178" s="74">
        <f t="shared" si="1097"/>
        <v>0</v>
      </c>
      <c r="BM178" s="74">
        <f t="shared" si="1098"/>
        <v>0</v>
      </c>
      <c r="BN178" s="74">
        <f t="shared" si="1099"/>
        <v>12</v>
      </c>
      <c r="BO178" s="74">
        <f t="shared" si="1100"/>
        <v>7</v>
      </c>
      <c r="BP178" s="74">
        <f t="shared" si="1101"/>
        <v>2</v>
      </c>
      <c r="BQ178" s="74">
        <f t="shared" si="1102"/>
        <v>0</v>
      </c>
      <c r="BR178" s="74">
        <f t="shared" si="1103"/>
        <v>1</v>
      </c>
      <c r="BS178" s="74">
        <f t="shared" si="1104"/>
        <v>0</v>
      </c>
      <c r="BT178" s="74">
        <f t="shared" si="1105"/>
        <v>0</v>
      </c>
      <c r="BU178" s="74">
        <f t="shared" si="1106"/>
        <v>0</v>
      </c>
      <c r="BV178" s="74">
        <f t="shared" si="1107"/>
        <v>0</v>
      </c>
      <c r="BW178" s="74">
        <f t="shared" si="1108"/>
        <v>0</v>
      </c>
      <c r="BX178" s="74">
        <f t="shared" si="1109"/>
        <v>0</v>
      </c>
      <c r="BY178" s="74">
        <f t="shared" si="1110"/>
        <v>0</v>
      </c>
      <c r="BZ178" s="74"/>
      <c r="CA178" s="74"/>
      <c r="CB178" s="74"/>
      <c r="CC178" s="74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4"/>
    </row>
    <row r="179" spans="1:92" ht="13" x14ac:dyDescent="0.3">
      <c r="V179" s="95"/>
      <c r="W179" s="95"/>
      <c r="X179" s="95"/>
      <c r="Y179" s="95"/>
      <c r="Z179" s="95"/>
      <c r="AA179" s="95"/>
      <c r="AB179" s="95"/>
      <c r="AC179" s="81"/>
      <c r="AD179" s="75" t="s">
        <v>20</v>
      </c>
      <c r="AE179" s="75"/>
      <c r="AF179" s="75" t="s">
        <v>19</v>
      </c>
      <c r="AG179" s="75"/>
      <c r="AH179" s="75" t="s">
        <v>21</v>
      </c>
      <c r="AI179" s="75"/>
      <c r="AJ179" s="75" t="s">
        <v>20</v>
      </c>
      <c r="AK179" s="75"/>
      <c r="AL179" s="75" t="s">
        <v>19</v>
      </c>
      <c r="AM179" s="75"/>
      <c r="AN179" s="75" t="s">
        <v>21</v>
      </c>
      <c r="AO179" s="75"/>
      <c r="AP179" s="75" t="s">
        <v>20</v>
      </c>
      <c r="AQ179" s="75"/>
      <c r="AR179" s="75" t="s">
        <v>19</v>
      </c>
      <c r="AS179" s="75"/>
      <c r="AT179" s="75" t="s">
        <v>21</v>
      </c>
      <c r="AU179" s="75"/>
      <c r="AV179" s="75" t="s">
        <v>20</v>
      </c>
      <c r="AW179" s="75"/>
      <c r="AX179" s="75" t="s">
        <v>19</v>
      </c>
      <c r="AY179" s="75"/>
      <c r="AZ179" s="75" t="s">
        <v>21</v>
      </c>
      <c r="BA179" s="75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4"/>
    </row>
    <row r="180" spans="1:92" ht="16.5" customHeight="1" x14ac:dyDescent="0.4">
      <c r="A180" s="1"/>
      <c r="B180" s="1"/>
      <c r="D180" s="36" t="s">
        <v>28</v>
      </c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V180" s="97"/>
      <c r="W180" s="99"/>
      <c r="X180" s="96"/>
      <c r="Y180" s="96"/>
      <c r="Z180" s="96"/>
      <c r="AA180" s="96"/>
      <c r="AB180" s="96"/>
      <c r="AC180" s="74"/>
      <c r="AD180" s="75" t="s">
        <v>25</v>
      </c>
      <c r="AE180" s="75"/>
      <c r="AF180" s="75" t="s">
        <v>25</v>
      </c>
      <c r="AG180" s="75"/>
      <c r="AH180" s="75" t="s">
        <v>25</v>
      </c>
      <c r="AI180" s="75"/>
      <c r="AJ180" s="75" t="s">
        <v>26</v>
      </c>
      <c r="AK180" s="75"/>
      <c r="AL180" s="75" t="s">
        <v>26</v>
      </c>
      <c r="AM180" s="75"/>
      <c r="AN180" s="75" t="s">
        <v>26</v>
      </c>
      <c r="AO180" s="75"/>
      <c r="AP180" s="75" t="s">
        <v>27</v>
      </c>
      <c r="AQ180" s="75"/>
      <c r="AR180" s="75" t="s">
        <v>27</v>
      </c>
      <c r="AS180" s="75"/>
      <c r="AT180" s="75" t="s">
        <v>27</v>
      </c>
      <c r="AU180" s="75"/>
      <c r="AV180" s="75" t="s">
        <v>68</v>
      </c>
      <c r="AW180" s="75"/>
      <c r="AX180" s="75" t="s">
        <v>68</v>
      </c>
      <c r="AY180" s="75"/>
      <c r="AZ180" s="75" t="s">
        <v>68</v>
      </c>
      <c r="BA180" s="75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4"/>
    </row>
    <row r="181" spans="1:92" ht="18" x14ac:dyDescent="0.4">
      <c r="A181" s="1"/>
      <c r="B181" s="1"/>
      <c r="D181" s="40"/>
      <c r="E181" s="37"/>
      <c r="F181" s="37"/>
      <c r="G181" s="37"/>
      <c r="H181" s="37"/>
      <c r="I181" s="37"/>
      <c r="J181" s="37"/>
      <c r="K181" s="37"/>
      <c r="L181" s="38" t="s">
        <v>20</v>
      </c>
      <c r="M181" s="39"/>
      <c r="N181" s="38" t="s">
        <v>19</v>
      </c>
      <c r="O181" s="38"/>
      <c r="P181" s="38" t="s">
        <v>21</v>
      </c>
      <c r="Q181" s="38"/>
      <c r="R181" s="3"/>
      <c r="S181" s="3"/>
      <c r="T181" s="3"/>
      <c r="U181" s="3"/>
      <c r="V181" s="97"/>
      <c r="W181" s="99"/>
      <c r="X181" s="96"/>
      <c r="Y181" s="96"/>
      <c r="Z181" s="96"/>
      <c r="AA181" s="96"/>
      <c r="AB181" s="96"/>
      <c r="AC181" s="74"/>
      <c r="AD181" s="75">
        <f t="shared" ref="AD181:BA181" si="1111">SUM(AD163:AD178)</f>
        <v>28</v>
      </c>
      <c r="AE181" s="75">
        <f t="shared" si="1111"/>
        <v>33</v>
      </c>
      <c r="AF181" s="75">
        <f t="shared" si="1111"/>
        <v>4</v>
      </c>
      <c r="AG181" s="75">
        <f t="shared" si="1111"/>
        <v>4</v>
      </c>
      <c r="AH181" s="75">
        <f t="shared" si="1111"/>
        <v>2</v>
      </c>
      <c r="AI181" s="75">
        <f t="shared" si="1111"/>
        <v>2</v>
      </c>
      <c r="AJ181" s="75">
        <f t="shared" si="1111"/>
        <v>33</v>
      </c>
      <c r="AK181" s="75">
        <f t="shared" si="1111"/>
        <v>28</v>
      </c>
      <c r="AL181" s="75">
        <f t="shared" si="1111"/>
        <v>4</v>
      </c>
      <c r="AM181" s="75">
        <f t="shared" si="1111"/>
        <v>4</v>
      </c>
      <c r="AN181" s="75">
        <f t="shared" si="1111"/>
        <v>2</v>
      </c>
      <c r="AO181" s="75">
        <f t="shared" si="1111"/>
        <v>2</v>
      </c>
      <c r="AP181" s="75">
        <f t="shared" si="1111"/>
        <v>55</v>
      </c>
      <c r="AQ181" s="75">
        <f t="shared" si="1111"/>
        <v>44</v>
      </c>
      <c r="AR181" s="75">
        <f t="shared" si="1111"/>
        <v>7</v>
      </c>
      <c r="AS181" s="75">
        <f t="shared" si="1111"/>
        <v>2</v>
      </c>
      <c r="AT181" s="75">
        <f t="shared" si="1111"/>
        <v>3</v>
      </c>
      <c r="AU181" s="75">
        <f t="shared" si="1111"/>
        <v>1</v>
      </c>
      <c r="AV181" s="75">
        <f t="shared" si="1111"/>
        <v>44</v>
      </c>
      <c r="AW181" s="75">
        <f t="shared" si="1111"/>
        <v>55</v>
      </c>
      <c r="AX181" s="75">
        <f t="shared" si="1111"/>
        <v>2</v>
      </c>
      <c r="AY181" s="75">
        <f t="shared" si="1111"/>
        <v>7</v>
      </c>
      <c r="AZ181" s="75">
        <f t="shared" si="1111"/>
        <v>1</v>
      </c>
      <c r="BA181" s="75">
        <f t="shared" si="1111"/>
        <v>3</v>
      </c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4"/>
      <c r="CH181" s="74"/>
      <c r="CI181" s="74"/>
      <c r="CJ181" s="74"/>
      <c r="CK181" s="74"/>
      <c r="CL181" s="74"/>
      <c r="CM181" s="74"/>
      <c r="CN181" s="74"/>
    </row>
    <row r="182" spans="1:92" ht="15.5" x14ac:dyDescent="0.35">
      <c r="A182" s="1"/>
      <c r="B182" s="1"/>
      <c r="D182" s="35" t="s">
        <v>25</v>
      </c>
      <c r="E182" s="44" t="s">
        <v>113</v>
      </c>
      <c r="F182" s="41"/>
      <c r="G182" s="41"/>
      <c r="H182" s="41"/>
      <c r="I182" s="41"/>
      <c r="J182" s="42"/>
      <c r="K182" s="37"/>
      <c r="L182" s="43">
        <f t="shared" ref="L182:Q182" si="1112">AD181</f>
        <v>28</v>
      </c>
      <c r="M182" s="43">
        <f t="shared" si="1112"/>
        <v>33</v>
      </c>
      <c r="N182" s="43">
        <f t="shared" si="1112"/>
        <v>4</v>
      </c>
      <c r="O182" s="43">
        <f t="shared" si="1112"/>
        <v>4</v>
      </c>
      <c r="P182" s="43">
        <f t="shared" si="1112"/>
        <v>2</v>
      </c>
      <c r="Q182" s="43">
        <f t="shared" si="1112"/>
        <v>2</v>
      </c>
      <c r="R182" s="14"/>
      <c r="S182" s="3"/>
      <c r="T182" s="3"/>
      <c r="U182" s="3"/>
      <c r="V182" s="97"/>
      <c r="W182" s="99"/>
      <c r="X182" s="96"/>
      <c r="Y182" s="96"/>
      <c r="Z182" s="96"/>
      <c r="AA182" s="96"/>
      <c r="AB182" s="96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4"/>
      <c r="CH182" s="74"/>
      <c r="CI182" s="74"/>
      <c r="CJ182" s="74"/>
      <c r="CK182" s="74"/>
      <c r="CL182" s="74"/>
      <c r="CM182" s="74"/>
      <c r="CN182" s="74"/>
    </row>
    <row r="183" spans="1:92" ht="15.5" x14ac:dyDescent="0.35">
      <c r="A183" s="1"/>
      <c r="B183" s="1"/>
      <c r="D183" s="35" t="s">
        <v>26</v>
      </c>
      <c r="E183" s="44" t="s">
        <v>77</v>
      </c>
      <c r="F183" s="41"/>
      <c r="G183" s="41"/>
      <c r="H183" s="41"/>
      <c r="I183" s="41"/>
      <c r="J183" s="42"/>
      <c r="K183" s="37"/>
      <c r="L183" s="43">
        <f t="shared" ref="L183:Q183" si="1113">AJ181</f>
        <v>33</v>
      </c>
      <c r="M183" s="43">
        <f t="shared" si="1113"/>
        <v>28</v>
      </c>
      <c r="N183" s="43">
        <f t="shared" si="1113"/>
        <v>4</v>
      </c>
      <c r="O183" s="43">
        <f t="shared" si="1113"/>
        <v>4</v>
      </c>
      <c r="P183" s="43">
        <f t="shared" si="1113"/>
        <v>2</v>
      </c>
      <c r="Q183" s="43">
        <f t="shared" si="1113"/>
        <v>2</v>
      </c>
      <c r="R183" s="14"/>
      <c r="S183" s="3"/>
      <c r="T183" s="3"/>
      <c r="U183" s="3"/>
      <c r="V183" s="9"/>
      <c r="W183" s="3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  <c r="BM183" s="74"/>
      <c r="BN183" s="74"/>
      <c r="BO183" s="74"/>
      <c r="BP183" s="74"/>
      <c r="BQ183" s="74"/>
      <c r="BR183" s="74"/>
      <c r="BS183" s="74"/>
      <c r="BT183" s="74"/>
      <c r="BU183" s="74"/>
      <c r="BV183" s="74"/>
      <c r="BW183" s="74"/>
      <c r="BX183" s="74"/>
      <c r="BY183" s="74"/>
      <c r="BZ183" s="74"/>
      <c r="CA183" s="74"/>
      <c r="CB183" s="74"/>
      <c r="CC183" s="74"/>
      <c r="CD183" s="74"/>
      <c r="CE183" s="74"/>
      <c r="CF183" s="74"/>
      <c r="CG183" s="74"/>
      <c r="CH183" s="74"/>
      <c r="CI183" s="74"/>
      <c r="CJ183" s="74"/>
      <c r="CK183" s="74"/>
      <c r="CL183" s="74"/>
      <c r="CM183" s="74"/>
      <c r="CN183" s="74"/>
    </row>
    <row r="184" spans="1:92" ht="15.5" x14ac:dyDescent="0.35">
      <c r="A184" s="1"/>
      <c r="B184" s="1"/>
      <c r="D184" s="35" t="s">
        <v>27</v>
      </c>
      <c r="E184" s="44" t="s">
        <v>130</v>
      </c>
      <c r="F184" s="41"/>
      <c r="G184" s="41"/>
      <c r="H184" s="41"/>
      <c r="I184" s="41"/>
      <c r="J184" s="42"/>
      <c r="K184" s="37"/>
      <c r="L184" s="43">
        <f t="shared" ref="L184:Q184" si="1114">AP181</f>
        <v>55</v>
      </c>
      <c r="M184" s="43">
        <f t="shared" si="1114"/>
        <v>44</v>
      </c>
      <c r="N184" s="43">
        <f t="shared" si="1114"/>
        <v>7</v>
      </c>
      <c r="O184" s="43">
        <f t="shared" si="1114"/>
        <v>2</v>
      </c>
      <c r="P184" s="43">
        <f t="shared" si="1114"/>
        <v>3</v>
      </c>
      <c r="Q184" s="43">
        <f t="shared" si="1114"/>
        <v>1</v>
      </c>
      <c r="R184" s="15"/>
      <c r="S184" s="1"/>
      <c r="T184" s="1"/>
      <c r="U184" s="3"/>
      <c r="V184" s="9"/>
      <c r="W184" s="3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4"/>
      <c r="CH184" s="74"/>
      <c r="CI184" s="74"/>
      <c r="CJ184" s="74"/>
      <c r="CK184" s="74"/>
      <c r="CL184" s="74"/>
      <c r="CM184" s="74"/>
      <c r="CN184" s="74"/>
    </row>
    <row r="185" spans="1:92" ht="15.5" x14ac:dyDescent="0.35">
      <c r="A185" s="1"/>
      <c r="B185" s="1"/>
      <c r="D185" s="35" t="s">
        <v>68</v>
      </c>
      <c r="E185" s="44" t="s">
        <v>78</v>
      </c>
      <c r="F185" s="41"/>
      <c r="G185" s="41"/>
      <c r="H185" s="41"/>
      <c r="I185" s="41"/>
      <c r="J185" s="42"/>
      <c r="K185" s="37"/>
      <c r="L185" s="43">
        <f t="shared" ref="L185:Q185" si="1115">AV181</f>
        <v>44</v>
      </c>
      <c r="M185" s="43">
        <f t="shared" si="1115"/>
        <v>55</v>
      </c>
      <c r="N185" s="43">
        <f t="shared" si="1115"/>
        <v>2</v>
      </c>
      <c r="O185" s="43">
        <f t="shared" si="1115"/>
        <v>7</v>
      </c>
      <c r="P185" s="43">
        <f t="shared" si="1115"/>
        <v>1</v>
      </c>
      <c r="Q185" s="43">
        <f t="shared" si="1115"/>
        <v>3</v>
      </c>
      <c r="R185" s="14"/>
      <c r="S185" s="3"/>
      <c r="T185" s="3"/>
      <c r="U185" s="3"/>
      <c r="V185" s="9"/>
      <c r="W185" s="3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4"/>
      <c r="CH185" s="74"/>
      <c r="CI185" s="74"/>
      <c r="CJ185" s="74"/>
      <c r="CK185" s="74"/>
      <c r="CL185" s="74"/>
      <c r="CM185" s="74"/>
      <c r="CN185" s="74"/>
    </row>
    <row r="186" spans="1:92" ht="15.5" x14ac:dyDescent="0.35">
      <c r="A186" s="1"/>
      <c r="B186" s="1"/>
      <c r="D186" s="1"/>
      <c r="E186" s="71"/>
      <c r="F186" s="72"/>
      <c r="G186" s="72"/>
      <c r="H186" s="72"/>
      <c r="I186" s="72"/>
      <c r="J186" s="72"/>
      <c r="K186" s="1"/>
      <c r="L186" s="73"/>
      <c r="M186" s="73"/>
      <c r="N186" s="73"/>
      <c r="O186" s="73"/>
      <c r="P186" s="73"/>
      <c r="Q186" s="73"/>
      <c r="R186" s="3"/>
      <c r="S186" s="3"/>
      <c r="T186" s="3"/>
      <c r="U186" s="3"/>
      <c r="V186" s="9"/>
      <c r="W186" s="3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4"/>
      <c r="CH186" s="74"/>
      <c r="CI186" s="74"/>
      <c r="CJ186" s="74"/>
      <c r="CK186" s="74"/>
      <c r="CL186" s="74"/>
      <c r="CM186" s="74"/>
      <c r="CN186" s="74"/>
    </row>
    <row r="187" spans="1:92" ht="15.9" customHeight="1" x14ac:dyDescent="0.3">
      <c r="A187" s="2"/>
      <c r="B187" s="100"/>
      <c r="C187" s="100"/>
      <c r="D187" s="102"/>
      <c r="E187" s="102"/>
      <c r="F187" s="102"/>
      <c r="G187" s="102"/>
      <c r="H187" s="102"/>
      <c r="I187" s="102"/>
      <c r="J187" s="10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9"/>
      <c r="W187" s="3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4"/>
      <c r="CH187" s="74"/>
      <c r="CI187" s="74"/>
      <c r="CJ187" s="74"/>
      <c r="CK187" s="74"/>
      <c r="CL187" s="74"/>
      <c r="CM187" s="74"/>
      <c r="CN187" s="74"/>
    </row>
    <row r="188" spans="1:92" ht="15.9" customHeight="1" x14ac:dyDescent="0.3">
      <c r="A188" s="2"/>
      <c r="B188" s="100"/>
      <c r="C188" s="100"/>
      <c r="D188" s="102"/>
      <c r="E188" s="102"/>
      <c r="F188" s="102"/>
      <c r="G188" s="102"/>
      <c r="H188" s="102"/>
      <c r="I188" s="102"/>
      <c r="J188" s="102"/>
      <c r="L188" s="2"/>
      <c r="M188" s="2"/>
      <c r="N188" s="2"/>
      <c r="O188" s="2"/>
      <c r="P188" s="2"/>
      <c r="Q188" s="2"/>
      <c r="R188" s="2"/>
      <c r="S188" s="2"/>
      <c r="T188" s="2"/>
      <c r="U188" s="2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74"/>
      <c r="BD188" s="74"/>
      <c r="BE188" s="74"/>
      <c r="BF188" s="74"/>
      <c r="BG188" s="74"/>
      <c r="BH188" s="74"/>
      <c r="BI188" s="74"/>
      <c r="BJ188" s="74"/>
      <c r="BK188" s="74"/>
      <c r="BL188" s="74"/>
      <c r="BM188" s="74"/>
      <c r="BN188" s="74"/>
      <c r="BO188" s="74"/>
      <c r="BP188" s="74"/>
      <c r="BQ188" s="74"/>
      <c r="BR188" s="74"/>
      <c r="BS188" s="74"/>
      <c r="BT188" s="74"/>
      <c r="BU188" s="74"/>
      <c r="BV188" s="74"/>
      <c r="BW188" s="74"/>
      <c r="BX188" s="74"/>
      <c r="BY188" s="74"/>
      <c r="BZ188" s="74"/>
      <c r="CA188" s="74"/>
      <c r="CB188" s="74"/>
      <c r="CC188" s="74"/>
      <c r="CD188" s="74"/>
      <c r="CE188" s="74"/>
      <c r="CF188" s="74"/>
      <c r="CG188" s="74"/>
      <c r="CH188" s="74"/>
      <c r="CI188" s="74"/>
      <c r="CJ188" s="74"/>
      <c r="CK188" s="74"/>
      <c r="CL188" s="74"/>
      <c r="CM188" s="74"/>
      <c r="CN188" s="74"/>
    </row>
    <row r="189" spans="1:92" ht="15.9" customHeight="1" x14ac:dyDescent="0.4">
      <c r="B189" s="102"/>
      <c r="C189" s="101"/>
      <c r="D189" s="101"/>
      <c r="E189" s="101" t="str">
        <f>TEXT($A$2+2,"TTTT, TT.MM.JJJJ")&amp;" 15:00 Uhr Endspiele"</f>
        <v>Sonntag, 06.08.2017 15:00 Uhr Endspiele</v>
      </c>
      <c r="F189" s="101"/>
      <c r="G189" s="101"/>
      <c r="H189" s="101"/>
      <c r="I189" s="101"/>
      <c r="J189" s="101"/>
      <c r="K189" s="12"/>
      <c r="V189" s="76"/>
      <c r="W189" s="8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4"/>
      <c r="BH189" s="74"/>
      <c r="BI189" s="74"/>
      <c r="BJ189" s="74"/>
      <c r="BK189" s="74"/>
      <c r="BL189" s="74"/>
      <c r="BM189" s="74"/>
      <c r="BN189" s="74"/>
      <c r="BO189" s="74"/>
      <c r="BP189" s="74"/>
      <c r="BQ189" s="74"/>
      <c r="BR189" s="74"/>
      <c r="BS189" s="74"/>
      <c r="BT189" s="74"/>
      <c r="BU189" s="74"/>
      <c r="BV189" s="74"/>
      <c r="BW189" s="74"/>
      <c r="BX189" s="74"/>
      <c r="BY189" s="74"/>
      <c r="BZ189" s="74"/>
      <c r="CA189" s="74"/>
      <c r="CB189" s="74"/>
      <c r="CC189" s="74"/>
      <c r="CD189" s="74"/>
      <c r="CE189" s="74"/>
      <c r="CF189" s="74"/>
      <c r="CG189" s="74"/>
      <c r="CH189" s="74"/>
      <c r="CI189" s="74"/>
      <c r="CJ189" s="74"/>
      <c r="CK189" s="74"/>
      <c r="CL189" s="74"/>
      <c r="CM189" s="74"/>
      <c r="CN189" s="74"/>
    </row>
    <row r="190" spans="1:92" ht="15.9" customHeight="1" x14ac:dyDescent="0.4">
      <c r="A190" s="2"/>
      <c r="B190" s="100"/>
      <c r="C190" s="100"/>
      <c r="D190" s="102"/>
      <c r="E190" s="102"/>
      <c r="F190" s="102"/>
      <c r="G190" s="102"/>
      <c r="H190" s="102"/>
      <c r="I190" s="102"/>
      <c r="J190" s="102"/>
      <c r="L190" s="8" t="s">
        <v>22</v>
      </c>
      <c r="M190" s="7"/>
      <c r="N190" s="8" t="s">
        <v>23</v>
      </c>
      <c r="O190" s="7"/>
      <c r="P190" s="8" t="s">
        <v>24</v>
      </c>
      <c r="Q190" s="7"/>
      <c r="R190" s="8" t="s">
        <v>19</v>
      </c>
      <c r="S190" s="8"/>
      <c r="T190" s="8" t="s">
        <v>21</v>
      </c>
      <c r="U190" s="8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4"/>
      <c r="CH190" s="74"/>
      <c r="CI190" s="74"/>
      <c r="CJ190" s="74"/>
      <c r="CK190" s="74"/>
      <c r="CL190" s="74"/>
      <c r="CM190" s="74"/>
      <c r="CN190" s="74"/>
    </row>
    <row r="191" spans="1:92" ht="18" customHeight="1" x14ac:dyDescent="0.25">
      <c r="A191" s="135" t="s">
        <v>0</v>
      </c>
      <c r="B191" s="144" t="s">
        <v>148</v>
      </c>
      <c r="C191" s="144"/>
      <c r="D191" s="145" t="s">
        <v>6</v>
      </c>
      <c r="E191" s="146" t="s">
        <v>139</v>
      </c>
      <c r="F191" s="147"/>
      <c r="G191" s="147"/>
      <c r="H191" s="147"/>
      <c r="I191" s="147"/>
      <c r="J191" s="147"/>
      <c r="K191" s="113"/>
      <c r="L191" s="159">
        <v>6</v>
      </c>
      <c r="M191" s="114">
        <v>4</v>
      </c>
      <c r="N191" s="114">
        <v>1</v>
      </c>
      <c r="O191" s="114">
        <v>6</v>
      </c>
      <c r="P191" s="114">
        <v>5</v>
      </c>
      <c r="Q191" s="114">
        <v>10</v>
      </c>
      <c r="R191" s="115">
        <f t="shared" ref="R191:R196" si="1116">IF(L191&gt;M191,1,0)+IF(N191&gt;O191,1,0)+IF(P191&gt;Q191,1,0)</f>
        <v>1</v>
      </c>
      <c r="S191" s="115">
        <f t="shared" ref="S191:S196" si="1117">IF(L191&lt;M191,1,0)+IF(N191&lt;O191,1,0)+IF(P191&lt;Q191,1,0)</f>
        <v>2</v>
      </c>
      <c r="T191" s="115">
        <f t="shared" ref="T191:T196" si="1118">IF(R191&gt;S191,1,0)</f>
        <v>0</v>
      </c>
      <c r="U191" s="115">
        <f t="shared" ref="U191:U196" si="1119">IF(R191&lt;S191,1,0)</f>
        <v>1</v>
      </c>
      <c r="V191" s="9"/>
      <c r="W191" s="3"/>
      <c r="AA191" s="74" t="s">
        <v>31</v>
      </c>
      <c r="AB191" s="74" t="s">
        <v>32</v>
      </c>
      <c r="AC191" s="74"/>
      <c r="AD191" s="74">
        <f t="shared" ref="AD191:AD196" si="1120">IF($AA191="HFS1",$L191+$N191+$P191,0)+IF($AB191="HFS1",$M191+$O191+$Q191,0)</f>
        <v>12</v>
      </c>
      <c r="AE191" s="74">
        <f t="shared" ref="AE191:AE196" si="1121">IF($AA191="HFS1",$M191+$O191+$Q191,0)+IF($AB191="HFS1",$L191+$N191+$P191,0)</f>
        <v>20</v>
      </c>
      <c r="AF191" s="74">
        <f t="shared" ref="AF191:AF196" si="1122">IF($AA191="HFS1",$R191,0)+IF($AB191="HFS1",$S191,0)</f>
        <v>1</v>
      </c>
      <c r="AG191" s="74">
        <f t="shared" ref="AG191:AG196" si="1123">IF($AA191="HFS1",$S191,0)+IF($AB191="HFS1",$R191,0)</f>
        <v>2</v>
      </c>
      <c r="AH191" s="74">
        <f t="shared" ref="AH191:AH196" si="1124">IF($AA191="HFS1",$T191,0)+IF($AB191="HFS1",$U191,0)</f>
        <v>0</v>
      </c>
      <c r="AI191" s="74">
        <f t="shared" ref="AI191:AI196" si="1125">IF($AA191="HFS1",$U191,0)+IF($AB191="HFS1",$T191,0)</f>
        <v>1</v>
      </c>
      <c r="AJ191" s="74">
        <f t="shared" ref="AJ191:AJ196" si="1126">IF($AA191="HFS2",$L191+$N191+$P191,0)+IF($AB191="HFS2",$M191+$O191+$Q191,0)</f>
        <v>20</v>
      </c>
      <c r="AK191" s="74">
        <f t="shared" ref="AK191:AK196" si="1127">IF($AA191="HFS2",$M191+$O191+$Q191,0)+IF($AB191="HFS2",$L191+$N191+$P191,0)</f>
        <v>12</v>
      </c>
      <c r="AL191" s="74">
        <f t="shared" ref="AL191:AL196" si="1128">IF($AA191="HFS2",$R191,0)+IF($AB191="HFS2",$S191,0)</f>
        <v>2</v>
      </c>
      <c r="AM191" s="74">
        <f t="shared" ref="AM191:AM196" si="1129">IF($AA191="HFS2",$S191,0)+IF($AB191="HFS2",$R191,0)</f>
        <v>1</v>
      </c>
      <c r="AN191" s="74">
        <f t="shared" ref="AN191:AN196" si="1130">IF($AA191="HFS2",$T191,0)+IF($AB191="HFS2",$U191,0)</f>
        <v>1</v>
      </c>
      <c r="AO191" s="74">
        <f t="shared" ref="AO191:AO196" si="1131">IF($AA191="HFS2",$U191,0)+IF($AB191="HFS2",$T191,0)</f>
        <v>0</v>
      </c>
      <c r="AP191" s="74">
        <f t="shared" ref="AP191:AP196" si="1132">IF($AA191="HFV1",$L191+$N191+$P191,0)+IF($AB191="HFV1",$M191+$O191+$Q191,0)</f>
        <v>0</v>
      </c>
      <c r="AQ191" s="74">
        <f t="shared" ref="AQ191:AQ196" si="1133">IF($AA191="HFV1",$M191+$O191+$Q191,0)+IF($AB191="HFV1",$L191+$N191+$P191,0)</f>
        <v>0</v>
      </c>
      <c r="AR191" s="74">
        <f t="shared" ref="AR191:AR196" si="1134">IF($AA191="HFV1",$R191,0)+IF($AB191="HFV1",$S191,0)</f>
        <v>0</v>
      </c>
      <c r="AS191" s="74">
        <f t="shared" ref="AS191:AS196" si="1135">IF($AA191="HFV1",$S191,0)+IF($AB191="HFV1",$R191,0)</f>
        <v>0</v>
      </c>
      <c r="AT191" s="74">
        <f t="shared" ref="AT191:AT196" si="1136">IF($AA191="HFV1",$T191,0)+IF($AB191="HFV1",$U191,0)</f>
        <v>0</v>
      </c>
      <c r="AU191" s="74">
        <f t="shared" ref="AU191:AU196" si="1137">IF($AA191="HFV1",$U191,0)+IF($AB191="HFV1",$T191,0)</f>
        <v>0</v>
      </c>
      <c r="AV191" s="74">
        <f t="shared" ref="AV191:AV196" si="1138">IF($AA191="HFV2",$L191+$N191+$P191,0)+IF($AB191="HFV2",$M191+$O191+$Q191,0)</f>
        <v>0</v>
      </c>
      <c r="AW191" s="74">
        <f t="shared" ref="AW191:AW196" si="1139">IF($AA191="HFV2",$M191+$O191+$Q191,0)+IF($AB191="HFV2",$L191+$N191+$P191,0)</f>
        <v>0</v>
      </c>
      <c r="AX191" s="74">
        <f t="shared" ref="AX191:AX196" si="1140">IF($AA191="HFV2",$R191,0)+IF($AB191="HFV2",$S191,0)</f>
        <v>0</v>
      </c>
      <c r="AY191" s="74">
        <f t="shared" ref="AY191:AY196" si="1141">IF($AA191="HFV2",$S191,0)+IF($AB191="HFV2",$R191,0)</f>
        <v>0</v>
      </c>
      <c r="AZ191" s="74">
        <f t="shared" ref="AZ191:AZ196" si="1142">IF($AA191="HFV2",$T191,0)+IF($AB191="HFV2",$U191,0)</f>
        <v>0</v>
      </c>
      <c r="BA191" s="74">
        <f t="shared" ref="BA191:BA196" si="1143">IF($AA191="HFV2",$U191,0)+IF($AB191="HFV2",$T191,0)</f>
        <v>0</v>
      </c>
      <c r="BB191" s="74">
        <f t="shared" ref="BB191:BB196" si="1144">IF($AA191="Y1",$L191+$N191+$P191,0)+IF($AB191="Y1",$M191+$O191+$Q191,0)</f>
        <v>0</v>
      </c>
      <c r="BC191" s="74">
        <f t="shared" ref="BC191:BC196" si="1145">IF($AA191="Y1",$M191+$O191+$Q191,0)+IF($AB191="Y1",$L191+$N191+$P191,0)</f>
        <v>0</v>
      </c>
      <c r="BD191" s="74">
        <f t="shared" ref="BD191:BD196" si="1146">IF($AA191="Y1",$R191,0)+IF($AB191="Y1",$S191,0)</f>
        <v>0</v>
      </c>
      <c r="BE191" s="74">
        <f t="shared" ref="BE191:BE196" si="1147">IF($AA191="Y1",$S191,0)+IF($AB191="Y1",$R191,0)</f>
        <v>0</v>
      </c>
      <c r="BF191" s="74">
        <f t="shared" ref="BF191:BF196" si="1148">IF($AA191="Y1",$T191,0)+IF($AB191="Y1",$U191,0)</f>
        <v>0</v>
      </c>
      <c r="BG191" s="74">
        <f t="shared" ref="BG191:BG196" si="1149">IF($AA191="Y1",$U191,0)+IF($AB191="Y1",$T191,0)</f>
        <v>0</v>
      </c>
      <c r="BH191" s="74">
        <f t="shared" ref="BH191:BH196" si="1150">IF($AA191="Y2",$L191+$N191+$P191,0)+IF($AB191="Y2",$M191+$O191+$Q191,0)</f>
        <v>0</v>
      </c>
      <c r="BI191" s="74">
        <f t="shared" ref="BI191:BI196" si="1151">IF($AA191="Y2",$M191+$O191+$Q191,0)+IF($AB191="Y2",$L191+$N191+$P191,0)</f>
        <v>0</v>
      </c>
      <c r="BJ191" s="74">
        <f t="shared" ref="BJ191:BJ196" si="1152">IF($AA191="Y2",$R191,0)+IF($AB191="Y2",$S191,0)</f>
        <v>0</v>
      </c>
      <c r="BK191" s="74">
        <f t="shared" ref="BK191:BK196" si="1153">IF($AA191="Y2",$S191,0)+IF($AB191="Y2",$R191,0)</f>
        <v>0</v>
      </c>
      <c r="BL191" s="74">
        <f t="shared" ref="BL191:BL196" si="1154">IF($AA191="Y2",$T191,0)+IF($AB191="Y2",$U191,0)</f>
        <v>0</v>
      </c>
      <c r="BM191" s="74">
        <f t="shared" ref="BM191:BM196" si="1155">IF($AA191="Y2",$U191,0)+IF($AB191="Y2",$T191,0)</f>
        <v>0</v>
      </c>
      <c r="BN191" s="74">
        <f t="shared" ref="BN191:BN196" si="1156">IF($AA191="Z1",$L191+$N191+$P191,0)+IF($AB191="Z1",$M191+$O191+$Q191,0)</f>
        <v>0</v>
      </c>
      <c r="BO191" s="74">
        <f t="shared" ref="BO191:BO196" si="1157">IF($AA191="Z1",$M191+$O191+$Q191,0)+IF($AB191="Z1",$L191+$N191+$P191,0)</f>
        <v>0</v>
      </c>
      <c r="BP191" s="74">
        <f t="shared" ref="BP191:BP196" si="1158">IF($AA191="Z1",$R191,0)+IF($AB191="Z1",$S191,0)</f>
        <v>0</v>
      </c>
      <c r="BQ191" s="74">
        <f t="shared" ref="BQ191:BQ196" si="1159">IF($AA191="Z1",$S191,0)+IF($AB191="Z1",$R191,0)</f>
        <v>0</v>
      </c>
      <c r="BR191" s="74">
        <f t="shared" ref="BR191:BR196" si="1160">IF($AA191="Z1",$T191,0)+IF($AB191="Z1",$U191,0)</f>
        <v>0</v>
      </c>
      <c r="BS191" s="74">
        <f t="shared" ref="BS191:BS196" si="1161">IF($AA191="Z1",$U191,0)+IF($AB191="Z1",$T191,0)</f>
        <v>0</v>
      </c>
      <c r="BT191" s="74">
        <f t="shared" ref="BT191:BT196" si="1162">IF($AA191="Z2",$L191+$N191+$P191,0)+IF($AB191="Z2",$M191+$O191+$Q191,0)</f>
        <v>0</v>
      </c>
      <c r="BU191" s="74">
        <f t="shared" ref="BU191:BU196" si="1163">IF($AA191="Z2",$M191+$O191+$Q191,0)+IF($AB191="Z2",$L191+$N191+$P191,0)</f>
        <v>0</v>
      </c>
      <c r="BV191" s="74">
        <f t="shared" ref="BV191:BV196" si="1164">IF($AA191="Z2",$R191,0)+IF($AB191="Z2",$S191,0)</f>
        <v>0</v>
      </c>
      <c r="BW191" s="74">
        <f t="shared" ref="BW191:BW196" si="1165">IF($AA191="Z2",$S191,0)+IF($AB191="Z2",$R191,0)</f>
        <v>0</v>
      </c>
      <c r="BX191" s="74">
        <f t="shared" ref="BX191:BX196" si="1166">IF($AA191="Z2",$T191,0)+IF($AB191="Z2",$U191,0)</f>
        <v>0</v>
      </c>
      <c r="BY191" s="74">
        <f t="shared" ref="BY191:BY196" si="1167">IF($AA191="Z2",$U191,0)+IF($AB191="Z2",$T191,0)</f>
        <v>0</v>
      </c>
      <c r="BZ191" s="74"/>
      <c r="CA191" s="74"/>
      <c r="CB191" s="74"/>
      <c r="CC191" s="74"/>
      <c r="CD191" s="74"/>
      <c r="CE191" s="74"/>
      <c r="CF191" s="74"/>
      <c r="CG191" s="74"/>
      <c r="CH191" s="74"/>
      <c r="CI191" s="74"/>
      <c r="CJ191" s="74"/>
      <c r="CK191" s="74"/>
      <c r="CL191" s="74"/>
      <c r="CM191" s="74"/>
      <c r="CN191" s="74"/>
    </row>
    <row r="192" spans="1:92" ht="18" customHeight="1" x14ac:dyDescent="0.25">
      <c r="A192" s="135" t="s">
        <v>1</v>
      </c>
      <c r="B192" s="144" t="s">
        <v>149</v>
      </c>
      <c r="C192" s="144"/>
      <c r="D192" s="145" t="s">
        <v>6</v>
      </c>
      <c r="E192" s="146" t="s">
        <v>140</v>
      </c>
      <c r="F192" s="147"/>
      <c r="G192" s="147"/>
      <c r="H192" s="147"/>
      <c r="I192" s="147"/>
      <c r="J192" s="147"/>
      <c r="K192" s="113"/>
      <c r="L192" s="159">
        <v>6</v>
      </c>
      <c r="M192" s="114">
        <v>4</v>
      </c>
      <c r="N192" s="114">
        <v>6</v>
      </c>
      <c r="O192" s="114">
        <v>2</v>
      </c>
      <c r="P192" s="114"/>
      <c r="Q192" s="114"/>
      <c r="R192" s="115">
        <f t="shared" si="1116"/>
        <v>2</v>
      </c>
      <c r="S192" s="115">
        <f t="shared" si="1117"/>
        <v>0</v>
      </c>
      <c r="T192" s="115">
        <f t="shared" si="1118"/>
        <v>1</v>
      </c>
      <c r="U192" s="115">
        <f t="shared" si="1119"/>
        <v>0</v>
      </c>
      <c r="V192" s="9"/>
      <c r="W192" s="3"/>
      <c r="AA192" s="74" t="s">
        <v>31</v>
      </c>
      <c r="AB192" s="74" t="s">
        <v>32</v>
      </c>
      <c r="AC192" s="74"/>
      <c r="AD192" s="74">
        <f t="shared" si="1120"/>
        <v>12</v>
      </c>
      <c r="AE192" s="74">
        <f t="shared" si="1121"/>
        <v>6</v>
      </c>
      <c r="AF192" s="74">
        <f t="shared" si="1122"/>
        <v>2</v>
      </c>
      <c r="AG192" s="74">
        <f t="shared" si="1123"/>
        <v>0</v>
      </c>
      <c r="AH192" s="74">
        <f t="shared" si="1124"/>
        <v>1</v>
      </c>
      <c r="AI192" s="74">
        <f t="shared" si="1125"/>
        <v>0</v>
      </c>
      <c r="AJ192" s="74">
        <f t="shared" si="1126"/>
        <v>6</v>
      </c>
      <c r="AK192" s="74">
        <f t="shared" si="1127"/>
        <v>12</v>
      </c>
      <c r="AL192" s="74">
        <f t="shared" si="1128"/>
        <v>0</v>
      </c>
      <c r="AM192" s="74">
        <f t="shared" si="1129"/>
        <v>2</v>
      </c>
      <c r="AN192" s="74">
        <f t="shared" si="1130"/>
        <v>0</v>
      </c>
      <c r="AO192" s="74">
        <f t="shared" si="1131"/>
        <v>1</v>
      </c>
      <c r="AP192" s="74">
        <f t="shared" si="1132"/>
        <v>0</v>
      </c>
      <c r="AQ192" s="74">
        <f t="shared" si="1133"/>
        <v>0</v>
      </c>
      <c r="AR192" s="74">
        <f t="shared" si="1134"/>
        <v>0</v>
      </c>
      <c r="AS192" s="74">
        <f t="shared" si="1135"/>
        <v>0</v>
      </c>
      <c r="AT192" s="74">
        <f t="shared" si="1136"/>
        <v>0</v>
      </c>
      <c r="AU192" s="74">
        <f t="shared" si="1137"/>
        <v>0</v>
      </c>
      <c r="AV192" s="74">
        <f t="shared" si="1138"/>
        <v>0</v>
      </c>
      <c r="AW192" s="74">
        <f t="shared" si="1139"/>
        <v>0</v>
      </c>
      <c r="AX192" s="74">
        <f t="shared" si="1140"/>
        <v>0</v>
      </c>
      <c r="AY192" s="74">
        <f t="shared" si="1141"/>
        <v>0</v>
      </c>
      <c r="AZ192" s="74">
        <f t="shared" si="1142"/>
        <v>0</v>
      </c>
      <c r="BA192" s="74">
        <f t="shared" si="1143"/>
        <v>0</v>
      </c>
      <c r="BB192" s="74">
        <f t="shared" si="1144"/>
        <v>0</v>
      </c>
      <c r="BC192" s="74">
        <f t="shared" si="1145"/>
        <v>0</v>
      </c>
      <c r="BD192" s="74">
        <f t="shared" si="1146"/>
        <v>0</v>
      </c>
      <c r="BE192" s="74">
        <f t="shared" si="1147"/>
        <v>0</v>
      </c>
      <c r="BF192" s="74">
        <f t="shared" si="1148"/>
        <v>0</v>
      </c>
      <c r="BG192" s="74">
        <f t="shared" si="1149"/>
        <v>0</v>
      </c>
      <c r="BH192" s="74">
        <f t="shared" si="1150"/>
        <v>0</v>
      </c>
      <c r="BI192" s="74">
        <f t="shared" si="1151"/>
        <v>0</v>
      </c>
      <c r="BJ192" s="74">
        <f t="shared" si="1152"/>
        <v>0</v>
      </c>
      <c r="BK192" s="74">
        <f t="shared" si="1153"/>
        <v>0</v>
      </c>
      <c r="BL192" s="74">
        <f t="shared" si="1154"/>
        <v>0</v>
      </c>
      <c r="BM192" s="74">
        <f t="shared" si="1155"/>
        <v>0</v>
      </c>
      <c r="BN192" s="74">
        <f t="shared" si="1156"/>
        <v>0</v>
      </c>
      <c r="BO192" s="74">
        <f t="shared" si="1157"/>
        <v>0</v>
      </c>
      <c r="BP192" s="74">
        <f t="shared" si="1158"/>
        <v>0</v>
      </c>
      <c r="BQ192" s="74">
        <f t="shared" si="1159"/>
        <v>0</v>
      </c>
      <c r="BR192" s="74">
        <f t="shared" si="1160"/>
        <v>0</v>
      </c>
      <c r="BS192" s="74">
        <f t="shared" si="1161"/>
        <v>0</v>
      </c>
      <c r="BT192" s="74">
        <f t="shared" si="1162"/>
        <v>0</v>
      </c>
      <c r="BU192" s="74">
        <f t="shared" si="1163"/>
        <v>0</v>
      </c>
      <c r="BV192" s="74">
        <f t="shared" si="1164"/>
        <v>0</v>
      </c>
      <c r="BW192" s="74">
        <f t="shared" si="1165"/>
        <v>0</v>
      </c>
      <c r="BX192" s="74">
        <f t="shared" si="1166"/>
        <v>0</v>
      </c>
      <c r="BY192" s="74">
        <f t="shared" si="1167"/>
        <v>0</v>
      </c>
      <c r="BZ192" s="74"/>
      <c r="CA192" s="74"/>
      <c r="CB192" s="74"/>
      <c r="CC192" s="74"/>
      <c r="CD192" s="74"/>
      <c r="CE192" s="74"/>
      <c r="CF192" s="74"/>
      <c r="CG192" s="74"/>
      <c r="CH192" s="74"/>
      <c r="CI192" s="74"/>
      <c r="CJ192" s="74"/>
      <c r="CK192" s="74"/>
      <c r="CL192" s="74"/>
      <c r="CM192" s="74"/>
      <c r="CN192" s="74"/>
    </row>
    <row r="193" spans="1:92" ht="18" customHeight="1" x14ac:dyDescent="0.25">
      <c r="A193" s="135" t="s">
        <v>2</v>
      </c>
      <c r="B193" s="148" t="s">
        <v>135</v>
      </c>
      <c r="C193" s="148"/>
      <c r="D193" s="149" t="s">
        <v>6</v>
      </c>
      <c r="E193" s="150" t="s">
        <v>131</v>
      </c>
      <c r="F193" s="151"/>
      <c r="G193" s="151"/>
      <c r="H193" s="151"/>
      <c r="I193" s="151"/>
      <c r="J193" s="152"/>
      <c r="K193" s="113"/>
      <c r="L193" s="159">
        <v>6</v>
      </c>
      <c r="M193" s="114">
        <v>3</v>
      </c>
      <c r="N193" s="114">
        <v>4</v>
      </c>
      <c r="O193" s="114">
        <v>6</v>
      </c>
      <c r="P193" s="114">
        <v>3</v>
      </c>
      <c r="Q193" s="114">
        <v>10</v>
      </c>
      <c r="R193" s="115">
        <f t="shared" si="1116"/>
        <v>1</v>
      </c>
      <c r="S193" s="115">
        <f t="shared" si="1117"/>
        <v>2</v>
      </c>
      <c r="T193" s="115">
        <f t="shared" si="1118"/>
        <v>0</v>
      </c>
      <c r="U193" s="115">
        <f t="shared" si="1119"/>
        <v>1</v>
      </c>
      <c r="V193" s="9"/>
      <c r="W193" s="3"/>
      <c r="AA193" s="74" t="s">
        <v>71</v>
      </c>
      <c r="AB193" s="74" t="s">
        <v>72</v>
      </c>
      <c r="AC193" s="74"/>
      <c r="AD193" s="74">
        <f t="shared" si="1120"/>
        <v>0</v>
      </c>
      <c r="AE193" s="74">
        <f t="shared" si="1121"/>
        <v>0</v>
      </c>
      <c r="AF193" s="74">
        <f t="shared" si="1122"/>
        <v>0</v>
      </c>
      <c r="AG193" s="74">
        <f t="shared" si="1123"/>
        <v>0</v>
      </c>
      <c r="AH193" s="74">
        <f t="shared" si="1124"/>
        <v>0</v>
      </c>
      <c r="AI193" s="74">
        <f t="shared" si="1125"/>
        <v>0</v>
      </c>
      <c r="AJ193" s="74">
        <f t="shared" si="1126"/>
        <v>0</v>
      </c>
      <c r="AK193" s="74">
        <f t="shared" si="1127"/>
        <v>0</v>
      </c>
      <c r="AL193" s="74">
        <f t="shared" si="1128"/>
        <v>0</v>
      </c>
      <c r="AM193" s="74">
        <f t="shared" si="1129"/>
        <v>0</v>
      </c>
      <c r="AN193" s="74">
        <f t="shared" si="1130"/>
        <v>0</v>
      </c>
      <c r="AO193" s="74">
        <f t="shared" si="1131"/>
        <v>0</v>
      </c>
      <c r="AP193" s="74">
        <f t="shared" si="1132"/>
        <v>0</v>
      </c>
      <c r="AQ193" s="74">
        <f t="shared" si="1133"/>
        <v>0</v>
      </c>
      <c r="AR193" s="74">
        <f t="shared" si="1134"/>
        <v>0</v>
      </c>
      <c r="AS193" s="74">
        <f t="shared" si="1135"/>
        <v>0</v>
      </c>
      <c r="AT193" s="74">
        <f t="shared" si="1136"/>
        <v>0</v>
      </c>
      <c r="AU193" s="74">
        <f t="shared" si="1137"/>
        <v>0</v>
      </c>
      <c r="AV193" s="74">
        <f t="shared" si="1138"/>
        <v>0</v>
      </c>
      <c r="AW193" s="74">
        <f t="shared" si="1139"/>
        <v>0</v>
      </c>
      <c r="AX193" s="74">
        <f t="shared" si="1140"/>
        <v>0</v>
      </c>
      <c r="AY193" s="74">
        <f t="shared" si="1141"/>
        <v>0</v>
      </c>
      <c r="AZ193" s="74">
        <f t="shared" si="1142"/>
        <v>0</v>
      </c>
      <c r="BA193" s="74">
        <f t="shared" si="1143"/>
        <v>0</v>
      </c>
      <c r="BB193" s="74">
        <f t="shared" si="1144"/>
        <v>0</v>
      </c>
      <c r="BC193" s="74">
        <f t="shared" si="1145"/>
        <v>0</v>
      </c>
      <c r="BD193" s="74">
        <f t="shared" si="1146"/>
        <v>0</v>
      </c>
      <c r="BE193" s="74">
        <f t="shared" si="1147"/>
        <v>0</v>
      </c>
      <c r="BF193" s="74">
        <f t="shared" si="1148"/>
        <v>0</v>
      </c>
      <c r="BG193" s="74">
        <f t="shared" si="1149"/>
        <v>0</v>
      </c>
      <c r="BH193" s="74">
        <f t="shared" si="1150"/>
        <v>13</v>
      </c>
      <c r="BI193" s="74">
        <f t="shared" si="1151"/>
        <v>19</v>
      </c>
      <c r="BJ193" s="74">
        <f t="shared" si="1152"/>
        <v>1</v>
      </c>
      <c r="BK193" s="74">
        <f t="shared" si="1153"/>
        <v>2</v>
      </c>
      <c r="BL193" s="74">
        <f t="shared" si="1154"/>
        <v>0</v>
      </c>
      <c r="BM193" s="74">
        <f t="shared" si="1155"/>
        <v>1</v>
      </c>
      <c r="BN193" s="74">
        <f t="shared" si="1156"/>
        <v>0</v>
      </c>
      <c r="BO193" s="74">
        <f t="shared" si="1157"/>
        <v>0</v>
      </c>
      <c r="BP193" s="74">
        <f t="shared" si="1158"/>
        <v>0</v>
      </c>
      <c r="BQ193" s="74">
        <f t="shared" si="1159"/>
        <v>0</v>
      </c>
      <c r="BR193" s="74">
        <f t="shared" si="1160"/>
        <v>0</v>
      </c>
      <c r="BS193" s="74">
        <f t="shared" si="1161"/>
        <v>0</v>
      </c>
      <c r="BT193" s="74">
        <f t="shared" si="1162"/>
        <v>19</v>
      </c>
      <c r="BU193" s="74">
        <f t="shared" si="1163"/>
        <v>13</v>
      </c>
      <c r="BV193" s="74">
        <f t="shared" si="1164"/>
        <v>2</v>
      </c>
      <c r="BW193" s="74">
        <f t="shared" si="1165"/>
        <v>1</v>
      </c>
      <c r="BX193" s="74">
        <f t="shared" si="1166"/>
        <v>1</v>
      </c>
      <c r="BY193" s="74">
        <f t="shared" si="1167"/>
        <v>0</v>
      </c>
      <c r="BZ193" s="74"/>
      <c r="CA193" s="74"/>
      <c r="CB193" s="74"/>
      <c r="CC193" s="74"/>
      <c r="CD193" s="74"/>
      <c r="CE193" s="74"/>
      <c r="CF193" s="74"/>
      <c r="CG193" s="74"/>
      <c r="CH193" s="74"/>
      <c r="CI193" s="74"/>
      <c r="CJ193" s="74"/>
      <c r="CK193" s="74"/>
      <c r="CL193" s="74"/>
      <c r="CM193" s="74"/>
      <c r="CN193" s="74"/>
    </row>
    <row r="194" spans="1:92" ht="18" customHeight="1" x14ac:dyDescent="0.25">
      <c r="A194" s="135" t="s">
        <v>8</v>
      </c>
      <c r="B194" s="148" t="s">
        <v>136</v>
      </c>
      <c r="C194" s="148"/>
      <c r="D194" s="149" t="s">
        <v>6</v>
      </c>
      <c r="E194" s="150" t="s">
        <v>132</v>
      </c>
      <c r="F194" s="151"/>
      <c r="G194" s="151"/>
      <c r="H194" s="151"/>
      <c r="I194" s="151"/>
      <c r="J194" s="152"/>
      <c r="K194" s="113"/>
      <c r="L194" s="159">
        <v>6</v>
      </c>
      <c r="M194" s="114">
        <v>3</v>
      </c>
      <c r="N194" s="114">
        <v>6</v>
      </c>
      <c r="O194" s="114">
        <v>2</v>
      </c>
      <c r="P194" s="114"/>
      <c r="Q194" s="114"/>
      <c r="R194" s="115">
        <f t="shared" si="1116"/>
        <v>2</v>
      </c>
      <c r="S194" s="115">
        <f t="shared" si="1117"/>
        <v>0</v>
      </c>
      <c r="T194" s="115">
        <f t="shared" si="1118"/>
        <v>1</v>
      </c>
      <c r="U194" s="115">
        <f t="shared" si="1119"/>
        <v>0</v>
      </c>
      <c r="V194" s="9"/>
      <c r="W194" s="3"/>
      <c r="AA194" s="74" t="s">
        <v>71</v>
      </c>
      <c r="AB194" s="74" t="s">
        <v>72</v>
      </c>
      <c r="AC194" s="74"/>
      <c r="AD194" s="74">
        <f t="shared" si="1120"/>
        <v>0</v>
      </c>
      <c r="AE194" s="74">
        <f t="shared" si="1121"/>
        <v>0</v>
      </c>
      <c r="AF194" s="74">
        <f t="shared" si="1122"/>
        <v>0</v>
      </c>
      <c r="AG194" s="74">
        <f t="shared" si="1123"/>
        <v>0</v>
      </c>
      <c r="AH194" s="74">
        <f t="shared" si="1124"/>
        <v>0</v>
      </c>
      <c r="AI194" s="74">
        <f t="shared" si="1125"/>
        <v>0</v>
      </c>
      <c r="AJ194" s="74">
        <f t="shared" si="1126"/>
        <v>0</v>
      </c>
      <c r="AK194" s="74">
        <f t="shared" si="1127"/>
        <v>0</v>
      </c>
      <c r="AL194" s="74">
        <f t="shared" si="1128"/>
        <v>0</v>
      </c>
      <c r="AM194" s="74">
        <f t="shared" si="1129"/>
        <v>0</v>
      </c>
      <c r="AN194" s="74">
        <f t="shared" si="1130"/>
        <v>0</v>
      </c>
      <c r="AO194" s="74">
        <f t="shared" si="1131"/>
        <v>0</v>
      </c>
      <c r="AP194" s="74">
        <f t="shared" si="1132"/>
        <v>0</v>
      </c>
      <c r="AQ194" s="74">
        <f t="shared" si="1133"/>
        <v>0</v>
      </c>
      <c r="AR194" s="74">
        <f t="shared" si="1134"/>
        <v>0</v>
      </c>
      <c r="AS194" s="74">
        <f t="shared" si="1135"/>
        <v>0</v>
      </c>
      <c r="AT194" s="74">
        <f t="shared" si="1136"/>
        <v>0</v>
      </c>
      <c r="AU194" s="74">
        <f t="shared" si="1137"/>
        <v>0</v>
      </c>
      <c r="AV194" s="74">
        <f t="shared" si="1138"/>
        <v>0</v>
      </c>
      <c r="AW194" s="74">
        <f t="shared" si="1139"/>
        <v>0</v>
      </c>
      <c r="AX194" s="74">
        <f t="shared" si="1140"/>
        <v>0</v>
      </c>
      <c r="AY194" s="74">
        <f t="shared" si="1141"/>
        <v>0</v>
      </c>
      <c r="AZ194" s="74">
        <f t="shared" si="1142"/>
        <v>0</v>
      </c>
      <c r="BA194" s="74">
        <f t="shared" si="1143"/>
        <v>0</v>
      </c>
      <c r="BB194" s="74">
        <f t="shared" si="1144"/>
        <v>0</v>
      </c>
      <c r="BC194" s="74">
        <f t="shared" si="1145"/>
        <v>0</v>
      </c>
      <c r="BD194" s="74">
        <f t="shared" si="1146"/>
        <v>0</v>
      </c>
      <c r="BE194" s="74">
        <f t="shared" si="1147"/>
        <v>0</v>
      </c>
      <c r="BF194" s="74">
        <f t="shared" si="1148"/>
        <v>0</v>
      </c>
      <c r="BG194" s="74">
        <f t="shared" si="1149"/>
        <v>0</v>
      </c>
      <c r="BH194" s="74">
        <f t="shared" si="1150"/>
        <v>12</v>
      </c>
      <c r="BI194" s="74">
        <f t="shared" si="1151"/>
        <v>5</v>
      </c>
      <c r="BJ194" s="74">
        <f t="shared" si="1152"/>
        <v>2</v>
      </c>
      <c r="BK194" s="74">
        <f t="shared" si="1153"/>
        <v>0</v>
      </c>
      <c r="BL194" s="74">
        <f t="shared" si="1154"/>
        <v>1</v>
      </c>
      <c r="BM194" s="74">
        <f t="shared" si="1155"/>
        <v>0</v>
      </c>
      <c r="BN194" s="74">
        <f t="shared" si="1156"/>
        <v>0</v>
      </c>
      <c r="BO194" s="74">
        <f t="shared" si="1157"/>
        <v>0</v>
      </c>
      <c r="BP194" s="74">
        <f t="shared" si="1158"/>
        <v>0</v>
      </c>
      <c r="BQ194" s="74">
        <f t="shared" si="1159"/>
        <v>0</v>
      </c>
      <c r="BR194" s="74">
        <f t="shared" si="1160"/>
        <v>0</v>
      </c>
      <c r="BS194" s="74">
        <f t="shared" si="1161"/>
        <v>0</v>
      </c>
      <c r="BT194" s="74">
        <f t="shared" si="1162"/>
        <v>5</v>
      </c>
      <c r="BU194" s="74">
        <f t="shared" si="1163"/>
        <v>12</v>
      </c>
      <c r="BV194" s="74">
        <f t="shared" si="1164"/>
        <v>0</v>
      </c>
      <c r="BW194" s="74">
        <f t="shared" si="1165"/>
        <v>2</v>
      </c>
      <c r="BX194" s="74">
        <f t="shared" si="1166"/>
        <v>0</v>
      </c>
      <c r="BY194" s="74">
        <f t="shared" si="1167"/>
        <v>1</v>
      </c>
      <c r="BZ194" s="74"/>
      <c r="CA194" s="74"/>
      <c r="CB194" s="74"/>
      <c r="CC194" s="74"/>
      <c r="CD194" s="74"/>
      <c r="CE194" s="74"/>
      <c r="CF194" s="74"/>
      <c r="CG194" s="74"/>
      <c r="CH194" s="74"/>
      <c r="CI194" s="74"/>
      <c r="CJ194" s="74"/>
      <c r="CK194" s="74"/>
      <c r="CL194" s="74"/>
      <c r="CM194" s="74"/>
      <c r="CN194" s="74"/>
    </row>
    <row r="195" spans="1:92" ht="18" customHeight="1" x14ac:dyDescent="0.25">
      <c r="A195" s="135" t="s">
        <v>9</v>
      </c>
      <c r="B195" s="153" t="s">
        <v>150</v>
      </c>
      <c r="C195" s="153"/>
      <c r="D195" s="154" t="s">
        <v>6</v>
      </c>
      <c r="E195" s="155" t="s">
        <v>141</v>
      </c>
      <c r="F195" s="156"/>
      <c r="G195" s="156"/>
      <c r="H195" s="156"/>
      <c r="I195" s="156"/>
      <c r="J195" s="156"/>
      <c r="K195" s="113"/>
      <c r="L195" s="160">
        <v>3</v>
      </c>
      <c r="M195" s="119">
        <v>6</v>
      </c>
      <c r="N195" s="119">
        <v>3</v>
      </c>
      <c r="O195" s="119">
        <v>6</v>
      </c>
      <c r="P195" s="119"/>
      <c r="Q195" s="119"/>
      <c r="R195" s="115">
        <f t="shared" si="1116"/>
        <v>0</v>
      </c>
      <c r="S195" s="115">
        <f t="shared" si="1117"/>
        <v>2</v>
      </c>
      <c r="T195" s="115">
        <f t="shared" si="1118"/>
        <v>0</v>
      </c>
      <c r="U195" s="115">
        <f t="shared" si="1119"/>
        <v>1</v>
      </c>
      <c r="V195" s="9"/>
      <c r="W195" s="3"/>
      <c r="AA195" s="74" t="s">
        <v>33</v>
      </c>
      <c r="AB195" s="74" t="s">
        <v>34</v>
      </c>
      <c r="AC195" s="74"/>
      <c r="AD195" s="74">
        <f t="shared" si="1120"/>
        <v>0</v>
      </c>
      <c r="AE195" s="74">
        <f t="shared" si="1121"/>
        <v>0</v>
      </c>
      <c r="AF195" s="74">
        <f t="shared" si="1122"/>
        <v>0</v>
      </c>
      <c r="AG195" s="74">
        <f t="shared" si="1123"/>
        <v>0</v>
      </c>
      <c r="AH195" s="74">
        <f t="shared" si="1124"/>
        <v>0</v>
      </c>
      <c r="AI195" s="74">
        <f t="shared" si="1125"/>
        <v>0</v>
      </c>
      <c r="AJ195" s="74">
        <f t="shared" si="1126"/>
        <v>0</v>
      </c>
      <c r="AK195" s="74">
        <f t="shared" si="1127"/>
        <v>0</v>
      </c>
      <c r="AL195" s="74">
        <f t="shared" si="1128"/>
        <v>0</v>
      </c>
      <c r="AM195" s="74">
        <f t="shared" si="1129"/>
        <v>0</v>
      </c>
      <c r="AN195" s="74">
        <f t="shared" si="1130"/>
        <v>0</v>
      </c>
      <c r="AO195" s="74">
        <f t="shared" si="1131"/>
        <v>0</v>
      </c>
      <c r="AP195" s="74">
        <f t="shared" si="1132"/>
        <v>6</v>
      </c>
      <c r="AQ195" s="74">
        <f t="shared" si="1133"/>
        <v>12</v>
      </c>
      <c r="AR195" s="74">
        <f t="shared" si="1134"/>
        <v>0</v>
      </c>
      <c r="AS195" s="74">
        <f t="shared" si="1135"/>
        <v>2</v>
      </c>
      <c r="AT195" s="74">
        <f t="shared" si="1136"/>
        <v>0</v>
      </c>
      <c r="AU195" s="74">
        <f t="shared" si="1137"/>
        <v>1</v>
      </c>
      <c r="AV195" s="74">
        <f t="shared" si="1138"/>
        <v>12</v>
      </c>
      <c r="AW195" s="74">
        <f t="shared" si="1139"/>
        <v>6</v>
      </c>
      <c r="AX195" s="74">
        <f t="shared" si="1140"/>
        <v>2</v>
      </c>
      <c r="AY195" s="74">
        <f t="shared" si="1141"/>
        <v>0</v>
      </c>
      <c r="AZ195" s="74">
        <f t="shared" si="1142"/>
        <v>1</v>
      </c>
      <c r="BA195" s="74">
        <f t="shared" si="1143"/>
        <v>0</v>
      </c>
      <c r="BB195" s="74">
        <f t="shared" si="1144"/>
        <v>0</v>
      </c>
      <c r="BC195" s="74">
        <f t="shared" si="1145"/>
        <v>0</v>
      </c>
      <c r="BD195" s="74">
        <f t="shared" si="1146"/>
        <v>0</v>
      </c>
      <c r="BE195" s="74">
        <f t="shared" si="1147"/>
        <v>0</v>
      </c>
      <c r="BF195" s="74">
        <f t="shared" si="1148"/>
        <v>0</v>
      </c>
      <c r="BG195" s="74">
        <f t="shared" si="1149"/>
        <v>0</v>
      </c>
      <c r="BH195" s="74">
        <f t="shared" si="1150"/>
        <v>0</v>
      </c>
      <c r="BI195" s="74">
        <f t="shared" si="1151"/>
        <v>0</v>
      </c>
      <c r="BJ195" s="74">
        <f t="shared" si="1152"/>
        <v>0</v>
      </c>
      <c r="BK195" s="74">
        <f t="shared" si="1153"/>
        <v>0</v>
      </c>
      <c r="BL195" s="74">
        <f t="shared" si="1154"/>
        <v>0</v>
      </c>
      <c r="BM195" s="74">
        <f t="shared" si="1155"/>
        <v>0</v>
      </c>
      <c r="BN195" s="74">
        <f t="shared" si="1156"/>
        <v>0</v>
      </c>
      <c r="BO195" s="74">
        <f t="shared" si="1157"/>
        <v>0</v>
      </c>
      <c r="BP195" s="74">
        <f t="shared" si="1158"/>
        <v>0</v>
      </c>
      <c r="BQ195" s="74">
        <f t="shared" si="1159"/>
        <v>0</v>
      </c>
      <c r="BR195" s="74">
        <f t="shared" si="1160"/>
        <v>0</v>
      </c>
      <c r="BS195" s="74">
        <f t="shared" si="1161"/>
        <v>0</v>
      </c>
      <c r="BT195" s="74">
        <f t="shared" si="1162"/>
        <v>0</v>
      </c>
      <c r="BU195" s="74">
        <f t="shared" si="1163"/>
        <v>0</v>
      </c>
      <c r="BV195" s="74">
        <f t="shared" si="1164"/>
        <v>0</v>
      </c>
      <c r="BW195" s="74">
        <f t="shared" si="1165"/>
        <v>0</v>
      </c>
      <c r="BX195" s="74">
        <f t="shared" si="1166"/>
        <v>0</v>
      </c>
      <c r="BY195" s="74">
        <f t="shared" si="1167"/>
        <v>0</v>
      </c>
      <c r="BZ195" s="74"/>
      <c r="CA195" s="74"/>
      <c r="CB195" s="74"/>
      <c r="CC195" s="74"/>
      <c r="CD195" s="74"/>
      <c r="CE195" s="74"/>
      <c r="CF195" s="74"/>
      <c r="CG195" s="74"/>
      <c r="CH195" s="74"/>
      <c r="CI195" s="74"/>
      <c r="CJ195" s="74"/>
      <c r="CK195" s="74"/>
      <c r="CL195" s="74"/>
      <c r="CM195" s="74"/>
      <c r="CN195" s="74"/>
    </row>
    <row r="196" spans="1:92" ht="18" customHeight="1" x14ac:dyDescent="0.25">
      <c r="A196" s="135" t="s">
        <v>10</v>
      </c>
      <c r="B196" s="153" t="s">
        <v>151</v>
      </c>
      <c r="C196" s="153"/>
      <c r="D196" s="154" t="s">
        <v>6</v>
      </c>
      <c r="E196" s="155" t="s">
        <v>142</v>
      </c>
      <c r="F196" s="156"/>
      <c r="G196" s="156"/>
      <c r="H196" s="156"/>
      <c r="I196" s="156"/>
      <c r="J196" s="156"/>
      <c r="K196" s="113"/>
      <c r="L196" s="160">
        <v>1</v>
      </c>
      <c r="M196" s="119">
        <v>6</v>
      </c>
      <c r="N196" s="119">
        <v>1</v>
      </c>
      <c r="O196" s="119">
        <v>6</v>
      </c>
      <c r="P196" s="119"/>
      <c r="Q196" s="119"/>
      <c r="R196" s="115">
        <f t="shared" si="1116"/>
        <v>0</v>
      </c>
      <c r="S196" s="115">
        <f t="shared" si="1117"/>
        <v>2</v>
      </c>
      <c r="T196" s="115">
        <f t="shared" si="1118"/>
        <v>0</v>
      </c>
      <c r="U196" s="115">
        <f t="shared" si="1119"/>
        <v>1</v>
      </c>
      <c r="V196" s="9"/>
      <c r="W196" s="3"/>
      <c r="AA196" s="74" t="s">
        <v>33</v>
      </c>
      <c r="AB196" s="74" t="s">
        <v>34</v>
      </c>
      <c r="AC196" s="74"/>
      <c r="AD196" s="74">
        <f t="shared" si="1120"/>
        <v>0</v>
      </c>
      <c r="AE196" s="74">
        <f t="shared" si="1121"/>
        <v>0</v>
      </c>
      <c r="AF196" s="74">
        <f t="shared" si="1122"/>
        <v>0</v>
      </c>
      <c r="AG196" s="74">
        <f t="shared" si="1123"/>
        <v>0</v>
      </c>
      <c r="AH196" s="74">
        <f t="shared" si="1124"/>
        <v>0</v>
      </c>
      <c r="AI196" s="74">
        <f t="shared" si="1125"/>
        <v>0</v>
      </c>
      <c r="AJ196" s="74">
        <f t="shared" si="1126"/>
        <v>0</v>
      </c>
      <c r="AK196" s="74">
        <f t="shared" si="1127"/>
        <v>0</v>
      </c>
      <c r="AL196" s="74">
        <f t="shared" si="1128"/>
        <v>0</v>
      </c>
      <c r="AM196" s="74">
        <f t="shared" si="1129"/>
        <v>0</v>
      </c>
      <c r="AN196" s="74">
        <f t="shared" si="1130"/>
        <v>0</v>
      </c>
      <c r="AO196" s="74">
        <f t="shared" si="1131"/>
        <v>0</v>
      </c>
      <c r="AP196" s="74">
        <f t="shared" si="1132"/>
        <v>2</v>
      </c>
      <c r="AQ196" s="74">
        <f t="shared" si="1133"/>
        <v>12</v>
      </c>
      <c r="AR196" s="74">
        <f t="shared" si="1134"/>
        <v>0</v>
      </c>
      <c r="AS196" s="74">
        <f t="shared" si="1135"/>
        <v>2</v>
      </c>
      <c r="AT196" s="74">
        <f t="shared" si="1136"/>
        <v>0</v>
      </c>
      <c r="AU196" s="74">
        <f t="shared" si="1137"/>
        <v>1</v>
      </c>
      <c r="AV196" s="74">
        <f t="shared" si="1138"/>
        <v>12</v>
      </c>
      <c r="AW196" s="74">
        <f t="shared" si="1139"/>
        <v>2</v>
      </c>
      <c r="AX196" s="74">
        <f t="shared" si="1140"/>
        <v>2</v>
      </c>
      <c r="AY196" s="74">
        <f t="shared" si="1141"/>
        <v>0</v>
      </c>
      <c r="AZ196" s="74">
        <f t="shared" si="1142"/>
        <v>1</v>
      </c>
      <c r="BA196" s="74">
        <f t="shared" si="1143"/>
        <v>0</v>
      </c>
      <c r="BB196" s="74">
        <f t="shared" si="1144"/>
        <v>0</v>
      </c>
      <c r="BC196" s="74">
        <f t="shared" si="1145"/>
        <v>0</v>
      </c>
      <c r="BD196" s="74">
        <f t="shared" si="1146"/>
        <v>0</v>
      </c>
      <c r="BE196" s="74">
        <f t="shared" si="1147"/>
        <v>0</v>
      </c>
      <c r="BF196" s="74">
        <f t="shared" si="1148"/>
        <v>0</v>
      </c>
      <c r="BG196" s="74">
        <f t="shared" si="1149"/>
        <v>0</v>
      </c>
      <c r="BH196" s="74">
        <f t="shared" si="1150"/>
        <v>0</v>
      </c>
      <c r="BI196" s="74">
        <f t="shared" si="1151"/>
        <v>0</v>
      </c>
      <c r="BJ196" s="74">
        <f t="shared" si="1152"/>
        <v>0</v>
      </c>
      <c r="BK196" s="74">
        <f t="shared" si="1153"/>
        <v>0</v>
      </c>
      <c r="BL196" s="74">
        <f t="shared" si="1154"/>
        <v>0</v>
      </c>
      <c r="BM196" s="74">
        <f t="shared" si="1155"/>
        <v>0</v>
      </c>
      <c r="BN196" s="74">
        <f t="shared" si="1156"/>
        <v>0</v>
      </c>
      <c r="BO196" s="74">
        <f t="shared" si="1157"/>
        <v>0</v>
      </c>
      <c r="BP196" s="74">
        <f t="shared" si="1158"/>
        <v>0</v>
      </c>
      <c r="BQ196" s="74">
        <f t="shared" si="1159"/>
        <v>0</v>
      </c>
      <c r="BR196" s="74">
        <f t="shared" si="1160"/>
        <v>0</v>
      </c>
      <c r="BS196" s="74">
        <f t="shared" si="1161"/>
        <v>0</v>
      </c>
      <c r="BT196" s="74">
        <f t="shared" si="1162"/>
        <v>0</v>
      </c>
      <c r="BU196" s="74">
        <f t="shared" si="1163"/>
        <v>0</v>
      </c>
      <c r="BV196" s="74">
        <f t="shared" si="1164"/>
        <v>0</v>
      </c>
      <c r="BW196" s="74">
        <f t="shared" si="1165"/>
        <v>0</v>
      </c>
      <c r="BX196" s="74">
        <f t="shared" si="1166"/>
        <v>0</v>
      </c>
      <c r="BY196" s="74">
        <f t="shared" si="1167"/>
        <v>0</v>
      </c>
      <c r="BZ196" s="74"/>
      <c r="CA196" s="74"/>
      <c r="CB196" s="74"/>
      <c r="CC196" s="74"/>
      <c r="CD196" s="74"/>
      <c r="CE196" s="74"/>
      <c r="CF196" s="74"/>
      <c r="CG196" s="74"/>
      <c r="CH196" s="74"/>
      <c r="CI196" s="74"/>
      <c r="CJ196" s="74"/>
      <c r="CK196" s="74"/>
      <c r="CL196" s="74"/>
      <c r="CM196" s="74"/>
      <c r="CN196" s="74"/>
    </row>
    <row r="197" spans="1:92" ht="15.5" hidden="1" x14ac:dyDescent="0.35">
      <c r="A197" s="1"/>
      <c r="B197" s="1"/>
      <c r="C197" s="1"/>
      <c r="D197" s="4"/>
      <c r="E197" s="1"/>
      <c r="F197" s="1"/>
      <c r="G197" s="1"/>
      <c r="H197" s="1"/>
      <c r="I197" s="1"/>
      <c r="J197" s="1"/>
      <c r="K197" s="1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9"/>
      <c r="W197" s="3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4"/>
      <c r="BH197" s="74"/>
      <c r="BI197" s="74"/>
      <c r="BJ197" s="74"/>
      <c r="BK197" s="74"/>
      <c r="BL197" s="74"/>
      <c r="BM197" s="74"/>
      <c r="BN197" s="74"/>
      <c r="BO197" s="74"/>
      <c r="BP197" s="74"/>
      <c r="BQ197" s="74"/>
      <c r="BR197" s="74"/>
      <c r="BS197" s="74"/>
      <c r="BT197" s="74"/>
      <c r="BU197" s="74"/>
      <c r="BV197" s="74"/>
      <c r="BW197" s="74"/>
      <c r="BX197" s="74"/>
      <c r="BY197" s="74"/>
      <c r="BZ197" s="74"/>
      <c r="CA197" s="74"/>
      <c r="CB197" s="74"/>
      <c r="CC197" s="74"/>
      <c r="CD197" s="74"/>
      <c r="CE197" s="74"/>
      <c r="CF197" s="74"/>
      <c r="CG197" s="74"/>
      <c r="CH197" s="74"/>
      <c r="CI197" s="74"/>
      <c r="CJ197" s="74"/>
      <c r="CK197" s="74"/>
      <c r="CL197" s="74"/>
      <c r="CM197" s="74"/>
      <c r="CN197" s="74"/>
    </row>
    <row r="198" spans="1:92" ht="15.9" customHeight="1" x14ac:dyDescent="0.3">
      <c r="A198" s="2"/>
      <c r="B198" s="100"/>
      <c r="C198" s="100"/>
      <c r="D198" s="102"/>
      <c r="E198" s="102"/>
      <c r="F198" s="102"/>
      <c r="G198" s="102"/>
      <c r="H198" s="102"/>
      <c r="I198" s="102"/>
      <c r="J198" s="102"/>
      <c r="L198" s="2"/>
      <c r="M198" s="2"/>
      <c r="N198" s="2"/>
      <c r="O198" s="2"/>
      <c r="P198" s="2"/>
      <c r="Q198" s="2"/>
      <c r="R198" s="2"/>
      <c r="S198" s="2"/>
      <c r="T198" s="2"/>
      <c r="U198" s="2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  <c r="AZ198" s="74"/>
      <c r="BA198" s="74"/>
      <c r="BB198" s="74"/>
      <c r="BC198" s="74"/>
      <c r="BD198" s="74"/>
      <c r="BE198" s="74"/>
      <c r="BF198" s="74"/>
      <c r="BG198" s="74"/>
      <c r="BH198" s="74"/>
      <c r="BI198" s="74"/>
      <c r="BJ198" s="74"/>
      <c r="BK198" s="74"/>
      <c r="BL198" s="74"/>
      <c r="BM198" s="74"/>
      <c r="BN198" s="74"/>
      <c r="BO198" s="74"/>
      <c r="BP198" s="74"/>
      <c r="BQ198" s="74"/>
      <c r="BR198" s="74"/>
      <c r="BS198" s="74"/>
      <c r="BT198" s="74"/>
      <c r="BU198" s="74"/>
      <c r="BV198" s="74"/>
      <c r="BW198" s="74"/>
      <c r="BX198" s="74"/>
      <c r="BY198" s="74"/>
      <c r="BZ198" s="74"/>
      <c r="CA198" s="74"/>
      <c r="CB198" s="74"/>
      <c r="CC198" s="74"/>
      <c r="CD198" s="74"/>
      <c r="CE198" s="74"/>
      <c r="CF198" s="74"/>
      <c r="CG198" s="74"/>
      <c r="CH198" s="74"/>
      <c r="CI198" s="74"/>
      <c r="CJ198" s="74"/>
      <c r="CK198" s="74"/>
      <c r="CL198" s="74"/>
      <c r="CM198" s="74"/>
      <c r="CN198" s="74"/>
    </row>
    <row r="199" spans="1:92" ht="15.9" customHeight="1" x14ac:dyDescent="0.3">
      <c r="A199" s="2"/>
      <c r="B199" s="100"/>
      <c r="C199" s="100"/>
      <c r="D199" s="102"/>
      <c r="E199" s="102"/>
      <c r="F199" s="102"/>
      <c r="G199" s="102"/>
      <c r="H199" s="102"/>
      <c r="I199" s="102"/>
      <c r="J199" s="102"/>
      <c r="L199" s="2"/>
      <c r="M199" s="2"/>
      <c r="N199" s="2"/>
      <c r="O199" s="2"/>
      <c r="P199" s="2"/>
      <c r="Q199" s="2"/>
      <c r="R199" s="2"/>
      <c r="S199" s="2"/>
      <c r="T199" s="2"/>
      <c r="U199" s="2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4"/>
      <c r="CH199" s="74"/>
      <c r="CI199" s="74"/>
      <c r="CJ199" s="74"/>
      <c r="CK199" s="74"/>
      <c r="CL199" s="74"/>
      <c r="CM199" s="74"/>
      <c r="CN199" s="74"/>
    </row>
    <row r="200" spans="1:92" ht="15.9" customHeight="1" x14ac:dyDescent="0.4">
      <c r="B200" s="102"/>
      <c r="C200" s="101"/>
      <c r="D200" s="101"/>
      <c r="E200" s="101" t="str">
        <f>TEXT($A$2+2,"TTTT, TT.MM.JJJJ")&amp;" 16:30 Uhr Endspiele"</f>
        <v>Sonntag, 06.08.2017 16:30 Uhr Endspiele</v>
      </c>
      <c r="F200" s="101"/>
      <c r="G200" s="101"/>
      <c r="H200" s="101"/>
      <c r="I200" s="101"/>
      <c r="J200" s="101"/>
      <c r="K200" s="12"/>
      <c r="V200" s="76"/>
      <c r="W200" s="8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4"/>
      <c r="CH200" s="74"/>
      <c r="CI200" s="74"/>
      <c r="CJ200" s="74"/>
      <c r="CK200" s="74"/>
      <c r="CL200" s="74"/>
      <c r="CM200" s="74"/>
      <c r="CN200" s="74"/>
    </row>
    <row r="201" spans="1:92" ht="15.9" customHeight="1" x14ac:dyDescent="0.4">
      <c r="A201" s="2"/>
      <c r="B201" s="100"/>
      <c r="C201" s="100"/>
      <c r="D201" s="102"/>
      <c r="E201" s="102"/>
      <c r="F201" s="102"/>
      <c r="G201" s="102"/>
      <c r="H201" s="102"/>
      <c r="I201" s="102"/>
      <c r="J201" s="102"/>
      <c r="L201" s="8" t="s">
        <v>22</v>
      </c>
      <c r="M201" s="7"/>
      <c r="N201" s="8" t="s">
        <v>23</v>
      </c>
      <c r="O201" s="7"/>
      <c r="P201" s="8" t="s">
        <v>24</v>
      </c>
      <c r="Q201" s="7"/>
      <c r="R201" s="8" t="s">
        <v>19</v>
      </c>
      <c r="S201" s="8"/>
      <c r="T201" s="8" t="s">
        <v>21</v>
      </c>
      <c r="U201" s="8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4"/>
      <c r="CH201" s="74"/>
      <c r="CI201" s="74"/>
      <c r="CJ201" s="74"/>
      <c r="CK201" s="74"/>
      <c r="CL201" s="74"/>
      <c r="CM201" s="74"/>
      <c r="CN201" s="74"/>
    </row>
    <row r="202" spans="1:92" ht="18" customHeight="1" x14ac:dyDescent="0.25">
      <c r="A202" s="135" t="s">
        <v>0</v>
      </c>
      <c r="B202" s="144" t="s">
        <v>152</v>
      </c>
      <c r="C202" s="144"/>
      <c r="D202" s="145" t="s">
        <v>6</v>
      </c>
      <c r="E202" s="146" t="s">
        <v>143</v>
      </c>
      <c r="F202" s="147"/>
      <c r="G202" s="147"/>
      <c r="H202" s="147"/>
      <c r="I202" s="147"/>
      <c r="J202" s="157"/>
      <c r="K202" s="124"/>
      <c r="L202" s="114">
        <v>0</v>
      </c>
      <c r="M202" s="114">
        <v>6</v>
      </c>
      <c r="N202" s="114">
        <v>1</v>
      </c>
      <c r="O202" s="114">
        <v>6</v>
      </c>
      <c r="P202" s="114"/>
      <c r="Q202" s="114"/>
      <c r="R202" s="115">
        <f t="shared" ref="R202:R207" si="1168">IF(L202&gt;M202,1,0)+IF(N202&gt;O202,1,0)+IF(P202&gt;Q202,1,0)</f>
        <v>0</v>
      </c>
      <c r="S202" s="115">
        <f t="shared" ref="S202:S207" si="1169">IF(L202&lt;M202,1,0)+IF(N202&lt;O202,1,0)+IF(P202&lt;Q202,1,0)</f>
        <v>2</v>
      </c>
      <c r="T202" s="115">
        <f t="shared" ref="T202:T207" si="1170">IF(R202&gt;S202,1,0)</f>
        <v>0</v>
      </c>
      <c r="U202" s="115">
        <f t="shared" ref="U202:U207" si="1171">IF(R202&lt;S202,1,0)</f>
        <v>1</v>
      </c>
      <c r="V202" s="9"/>
      <c r="W202" s="3"/>
      <c r="AA202" s="74" t="s">
        <v>31</v>
      </c>
      <c r="AB202" s="74" t="s">
        <v>32</v>
      </c>
      <c r="AC202" s="74"/>
      <c r="AD202" s="74">
        <f t="shared" ref="AD202:AD207" si="1172">IF($AA202="HFS1",$L202+$N202+$P202,0)+IF($AB202="HFS1",$M202+$O202+$Q202,0)</f>
        <v>1</v>
      </c>
      <c r="AE202" s="74">
        <f t="shared" ref="AE202:AE207" si="1173">IF($AA202="HFS1",$M202+$O202+$Q202,0)+IF($AB202="HFS1",$L202+$N202+$P202,0)</f>
        <v>12</v>
      </c>
      <c r="AF202" s="74">
        <f t="shared" ref="AF202:AF207" si="1174">IF($AA202="HFS1",$R202,0)+IF($AB202="HFS1",$S202,0)</f>
        <v>0</v>
      </c>
      <c r="AG202" s="74">
        <f t="shared" ref="AG202:AG207" si="1175">IF($AA202="HFS1",$S202,0)+IF($AB202="HFS1",$R202,0)</f>
        <v>2</v>
      </c>
      <c r="AH202" s="74">
        <f t="shared" ref="AH202:AH207" si="1176">IF($AA202="HFS1",$T202,0)+IF($AB202="HFS1",$U202,0)</f>
        <v>0</v>
      </c>
      <c r="AI202" s="74">
        <f t="shared" ref="AI202:AI207" si="1177">IF($AA202="HFS1",$U202,0)+IF($AB202="HFS1",$T202,0)</f>
        <v>1</v>
      </c>
      <c r="AJ202" s="74">
        <f t="shared" ref="AJ202:AJ207" si="1178">IF($AA202="HFS2",$L202+$N202+$P202,0)+IF($AB202="HFS2",$M202+$O202+$Q202,0)</f>
        <v>12</v>
      </c>
      <c r="AK202" s="74">
        <f t="shared" ref="AK202:AK207" si="1179">IF($AA202="HFS2",$M202+$O202+$Q202,0)+IF($AB202="HFS2",$L202+$N202+$P202,0)</f>
        <v>1</v>
      </c>
      <c r="AL202" s="74">
        <f t="shared" ref="AL202:AL207" si="1180">IF($AA202="HFS2",$R202,0)+IF($AB202="HFS2",$S202,0)</f>
        <v>2</v>
      </c>
      <c r="AM202" s="74">
        <f t="shared" ref="AM202:AM207" si="1181">IF($AA202="HFS2",$S202,0)+IF($AB202="HFS2",$R202,0)</f>
        <v>0</v>
      </c>
      <c r="AN202" s="74">
        <f t="shared" ref="AN202:AN207" si="1182">IF($AA202="HFS2",$T202,0)+IF($AB202="HFS2",$U202,0)</f>
        <v>1</v>
      </c>
      <c r="AO202" s="74">
        <f t="shared" ref="AO202:AO207" si="1183">IF($AA202="HFS2",$U202,0)+IF($AB202="HFS2",$T202,0)</f>
        <v>0</v>
      </c>
      <c r="AP202" s="74">
        <f t="shared" ref="AP202:AP207" si="1184">IF($AA202="HFV1",$L202+$N202+$P202,0)+IF($AB202="HFV1",$M202+$O202+$Q202,0)</f>
        <v>0</v>
      </c>
      <c r="AQ202" s="74">
        <f t="shared" ref="AQ202:AQ207" si="1185">IF($AA202="HFV1",$M202+$O202+$Q202,0)+IF($AB202="HFV1",$L202+$N202+$P202,0)</f>
        <v>0</v>
      </c>
      <c r="AR202" s="74">
        <f t="shared" ref="AR202:AR207" si="1186">IF($AA202="HFV1",$R202,0)+IF($AB202="HFV1",$S202,0)</f>
        <v>0</v>
      </c>
      <c r="AS202" s="74">
        <f t="shared" ref="AS202:AS207" si="1187">IF($AA202="HFV1",$S202,0)+IF($AB202="HFV1",$R202,0)</f>
        <v>0</v>
      </c>
      <c r="AT202" s="74">
        <f t="shared" ref="AT202:AT207" si="1188">IF($AA202="HFV1",$T202,0)+IF($AB202="HFV1",$U202,0)</f>
        <v>0</v>
      </c>
      <c r="AU202" s="74">
        <f t="shared" ref="AU202:AU207" si="1189">IF($AA202="HFV1",$U202,0)+IF($AB202="HFV1",$T202,0)</f>
        <v>0</v>
      </c>
      <c r="AV202" s="74">
        <f t="shared" ref="AV202:AV207" si="1190">IF($AA202="HFV2",$L202+$N202+$P202,0)+IF($AB202="HFV2",$M202+$O202+$Q202,0)</f>
        <v>0</v>
      </c>
      <c r="AW202" s="74">
        <f t="shared" ref="AW202:AW207" si="1191">IF($AA202="HFV2",$M202+$O202+$Q202,0)+IF($AB202="HFV2",$L202+$N202+$P202,0)</f>
        <v>0</v>
      </c>
      <c r="AX202" s="74">
        <f t="shared" ref="AX202:AX207" si="1192">IF($AA202="HFV2",$R202,0)+IF($AB202="HFV2",$S202,0)</f>
        <v>0</v>
      </c>
      <c r="AY202" s="74">
        <f t="shared" ref="AY202:AY207" si="1193">IF($AA202="HFV2",$S202,0)+IF($AB202="HFV2",$R202,0)</f>
        <v>0</v>
      </c>
      <c r="AZ202" s="74">
        <f t="shared" ref="AZ202:AZ207" si="1194">IF($AA202="HFV2",$T202,0)+IF($AB202="HFV2",$U202,0)</f>
        <v>0</v>
      </c>
      <c r="BA202" s="74">
        <f t="shared" ref="BA202:BA207" si="1195">IF($AA202="HFV2",$U202,0)+IF($AB202="HFV2",$T202,0)</f>
        <v>0</v>
      </c>
      <c r="BB202" s="74">
        <f t="shared" ref="BB202:BB207" si="1196">IF($AA202="Y1",$L202+$N202+$P202,0)+IF($AB202="Y1",$M202+$O202+$Q202,0)</f>
        <v>0</v>
      </c>
      <c r="BC202" s="74">
        <f t="shared" ref="BC202:BC207" si="1197">IF($AA202="Y1",$M202+$O202+$Q202,0)+IF($AB202="Y1",$L202+$N202+$P202,0)</f>
        <v>0</v>
      </c>
      <c r="BD202" s="74">
        <f t="shared" ref="BD202:BD207" si="1198">IF($AA202="Y1",$R202,0)+IF($AB202="Y1",$S202,0)</f>
        <v>0</v>
      </c>
      <c r="BE202" s="74">
        <f t="shared" ref="BE202:BE207" si="1199">IF($AA202="Y1",$S202,0)+IF($AB202="Y1",$R202,0)</f>
        <v>0</v>
      </c>
      <c r="BF202" s="74">
        <f t="shared" ref="BF202:BF207" si="1200">IF($AA202="Y1",$T202,0)+IF($AB202="Y1",$U202,0)</f>
        <v>0</v>
      </c>
      <c r="BG202" s="74">
        <f t="shared" ref="BG202:BG207" si="1201">IF($AA202="Y1",$U202,0)+IF($AB202="Y1",$T202,0)</f>
        <v>0</v>
      </c>
      <c r="BH202" s="74">
        <f t="shared" ref="BH202:BH207" si="1202">IF($AA202="Y2",$L202+$N202+$P202,0)+IF($AB202="Y2",$M202+$O202+$Q202,0)</f>
        <v>0</v>
      </c>
      <c r="BI202" s="74">
        <f t="shared" ref="BI202:BI207" si="1203">IF($AA202="Y2",$M202+$O202+$Q202,0)+IF($AB202="Y2",$L202+$N202+$P202,0)</f>
        <v>0</v>
      </c>
      <c r="BJ202" s="74">
        <f t="shared" ref="BJ202:BJ207" si="1204">IF($AA202="Y2",$R202,0)+IF($AB202="Y2",$S202,0)</f>
        <v>0</v>
      </c>
      <c r="BK202" s="74">
        <f t="shared" ref="BK202:BK207" si="1205">IF($AA202="Y2",$S202,0)+IF($AB202="Y2",$R202,0)</f>
        <v>0</v>
      </c>
      <c r="BL202" s="74">
        <f t="shared" ref="BL202:BL207" si="1206">IF($AA202="Y2",$T202,0)+IF($AB202="Y2",$U202,0)</f>
        <v>0</v>
      </c>
      <c r="BM202" s="74">
        <f t="shared" ref="BM202:BM207" si="1207">IF($AA202="Y2",$U202,0)+IF($AB202="Y2",$T202,0)</f>
        <v>0</v>
      </c>
      <c r="BN202" s="74">
        <f t="shared" ref="BN202:BN207" si="1208">IF($AA202="Z1",$L202+$N202+$P202,0)+IF($AB202="Z1",$M202+$O202+$Q202,0)</f>
        <v>0</v>
      </c>
      <c r="BO202" s="74">
        <f t="shared" ref="BO202:BO207" si="1209">IF($AA202="Z1",$M202+$O202+$Q202,0)+IF($AB202="Z1",$L202+$N202+$P202,0)</f>
        <v>0</v>
      </c>
      <c r="BP202" s="74">
        <f t="shared" ref="BP202:BP207" si="1210">IF($AA202="Z1",$R202,0)+IF($AB202="Z1",$S202,0)</f>
        <v>0</v>
      </c>
      <c r="BQ202" s="74">
        <f t="shared" ref="BQ202:BQ207" si="1211">IF($AA202="Z1",$S202,0)+IF($AB202="Z1",$R202,0)</f>
        <v>0</v>
      </c>
      <c r="BR202" s="74">
        <f t="shared" ref="BR202:BR207" si="1212">IF($AA202="Z1",$T202,0)+IF($AB202="Z1",$U202,0)</f>
        <v>0</v>
      </c>
      <c r="BS202" s="74">
        <f t="shared" ref="BS202:BS207" si="1213">IF($AA202="Z1",$U202,0)+IF($AB202="Z1",$T202,0)</f>
        <v>0</v>
      </c>
      <c r="BT202" s="74">
        <f t="shared" ref="BT202:BT207" si="1214">IF($AA202="Z2",$L202+$N202+$P202,0)+IF($AB202="Z2",$M202+$O202+$Q202,0)</f>
        <v>0</v>
      </c>
      <c r="BU202" s="74">
        <f t="shared" ref="BU202:BU207" si="1215">IF($AA202="Z2",$M202+$O202+$Q202,0)+IF($AB202="Z2",$L202+$N202+$P202,0)</f>
        <v>0</v>
      </c>
      <c r="BV202" s="74">
        <f t="shared" ref="BV202:BV207" si="1216">IF($AA202="Z2",$R202,0)+IF($AB202="Z2",$S202,0)</f>
        <v>0</v>
      </c>
      <c r="BW202" s="74">
        <f t="shared" ref="BW202:BW207" si="1217">IF($AA202="Z2",$S202,0)+IF($AB202="Z2",$R202,0)</f>
        <v>0</v>
      </c>
      <c r="BX202" s="74">
        <f t="shared" ref="BX202:BX207" si="1218">IF($AA202="Z2",$T202,0)+IF($AB202="Z2",$U202,0)</f>
        <v>0</v>
      </c>
      <c r="BY202" s="74">
        <f t="shared" ref="BY202:BY207" si="1219">IF($AA202="Z2",$U202,0)+IF($AB202="Z2",$T202,0)</f>
        <v>0</v>
      </c>
      <c r="BZ202" s="74"/>
      <c r="CA202" s="74"/>
      <c r="CB202" s="74"/>
      <c r="CC202" s="74"/>
      <c r="CD202" s="74"/>
      <c r="CE202" s="74"/>
      <c r="CF202" s="74"/>
      <c r="CG202" s="74"/>
      <c r="CH202" s="74"/>
      <c r="CI202" s="74"/>
      <c r="CJ202" s="74"/>
      <c r="CK202" s="74"/>
      <c r="CL202" s="74"/>
      <c r="CM202" s="74"/>
      <c r="CN202" s="74"/>
    </row>
    <row r="203" spans="1:92" ht="18" customHeight="1" x14ac:dyDescent="0.25">
      <c r="A203" s="135" t="s">
        <v>1</v>
      </c>
      <c r="B203" s="144" t="s">
        <v>152</v>
      </c>
      <c r="C203" s="144"/>
      <c r="D203" s="145" t="s">
        <v>6</v>
      </c>
      <c r="E203" s="146" t="s">
        <v>144</v>
      </c>
      <c r="F203" s="147"/>
      <c r="G203" s="147"/>
      <c r="H203" s="147"/>
      <c r="I203" s="147"/>
      <c r="J203" s="157"/>
      <c r="K203" s="124"/>
      <c r="L203" s="114">
        <v>6</v>
      </c>
      <c r="M203" s="114">
        <v>0</v>
      </c>
      <c r="N203" s="114">
        <v>6</v>
      </c>
      <c r="O203" s="114">
        <v>2</v>
      </c>
      <c r="P203" s="114"/>
      <c r="Q203" s="114"/>
      <c r="R203" s="115">
        <f t="shared" si="1168"/>
        <v>2</v>
      </c>
      <c r="S203" s="115">
        <f t="shared" si="1169"/>
        <v>0</v>
      </c>
      <c r="T203" s="115">
        <f t="shared" si="1170"/>
        <v>1</v>
      </c>
      <c r="U203" s="115">
        <f t="shared" si="1171"/>
        <v>0</v>
      </c>
      <c r="V203" s="9"/>
      <c r="W203" s="3"/>
      <c r="AA203" s="74" t="s">
        <v>31</v>
      </c>
      <c r="AB203" s="74" t="s">
        <v>32</v>
      </c>
      <c r="AC203" s="74"/>
      <c r="AD203" s="74">
        <f t="shared" si="1172"/>
        <v>12</v>
      </c>
      <c r="AE203" s="74">
        <f t="shared" si="1173"/>
        <v>2</v>
      </c>
      <c r="AF203" s="74">
        <f t="shared" si="1174"/>
        <v>2</v>
      </c>
      <c r="AG203" s="74">
        <f t="shared" si="1175"/>
        <v>0</v>
      </c>
      <c r="AH203" s="74">
        <f t="shared" si="1176"/>
        <v>1</v>
      </c>
      <c r="AI203" s="74">
        <f t="shared" si="1177"/>
        <v>0</v>
      </c>
      <c r="AJ203" s="74">
        <f t="shared" si="1178"/>
        <v>2</v>
      </c>
      <c r="AK203" s="74">
        <f t="shared" si="1179"/>
        <v>12</v>
      </c>
      <c r="AL203" s="74">
        <f t="shared" si="1180"/>
        <v>0</v>
      </c>
      <c r="AM203" s="74">
        <f t="shared" si="1181"/>
        <v>2</v>
      </c>
      <c r="AN203" s="74">
        <f t="shared" si="1182"/>
        <v>0</v>
      </c>
      <c r="AO203" s="74">
        <f t="shared" si="1183"/>
        <v>1</v>
      </c>
      <c r="AP203" s="74">
        <f t="shared" si="1184"/>
        <v>0</v>
      </c>
      <c r="AQ203" s="74">
        <f t="shared" si="1185"/>
        <v>0</v>
      </c>
      <c r="AR203" s="74">
        <f t="shared" si="1186"/>
        <v>0</v>
      </c>
      <c r="AS203" s="74">
        <f t="shared" si="1187"/>
        <v>0</v>
      </c>
      <c r="AT203" s="74">
        <f t="shared" si="1188"/>
        <v>0</v>
      </c>
      <c r="AU203" s="74">
        <f t="shared" si="1189"/>
        <v>0</v>
      </c>
      <c r="AV203" s="74">
        <f t="shared" si="1190"/>
        <v>0</v>
      </c>
      <c r="AW203" s="74">
        <f t="shared" si="1191"/>
        <v>0</v>
      </c>
      <c r="AX203" s="74">
        <f t="shared" si="1192"/>
        <v>0</v>
      </c>
      <c r="AY203" s="74">
        <f t="shared" si="1193"/>
        <v>0</v>
      </c>
      <c r="AZ203" s="74">
        <f t="shared" si="1194"/>
        <v>0</v>
      </c>
      <c r="BA203" s="74">
        <f t="shared" si="1195"/>
        <v>0</v>
      </c>
      <c r="BB203" s="74">
        <f t="shared" si="1196"/>
        <v>0</v>
      </c>
      <c r="BC203" s="74">
        <f t="shared" si="1197"/>
        <v>0</v>
      </c>
      <c r="BD203" s="74">
        <f t="shared" si="1198"/>
        <v>0</v>
      </c>
      <c r="BE203" s="74">
        <f t="shared" si="1199"/>
        <v>0</v>
      </c>
      <c r="BF203" s="74">
        <f t="shared" si="1200"/>
        <v>0</v>
      </c>
      <c r="BG203" s="74">
        <f t="shared" si="1201"/>
        <v>0</v>
      </c>
      <c r="BH203" s="74">
        <f t="shared" si="1202"/>
        <v>0</v>
      </c>
      <c r="BI203" s="74">
        <f t="shared" si="1203"/>
        <v>0</v>
      </c>
      <c r="BJ203" s="74">
        <f t="shared" si="1204"/>
        <v>0</v>
      </c>
      <c r="BK203" s="74">
        <f t="shared" si="1205"/>
        <v>0</v>
      </c>
      <c r="BL203" s="74">
        <f t="shared" si="1206"/>
        <v>0</v>
      </c>
      <c r="BM203" s="74">
        <f t="shared" si="1207"/>
        <v>0</v>
      </c>
      <c r="BN203" s="74">
        <f t="shared" si="1208"/>
        <v>0</v>
      </c>
      <c r="BO203" s="74">
        <f t="shared" si="1209"/>
        <v>0</v>
      </c>
      <c r="BP203" s="74">
        <f t="shared" si="1210"/>
        <v>0</v>
      </c>
      <c r="BQ203" s="74">
        <f t="shared" si="1211"/>
        <v>0</v>
      </c>
      <c r="BR203" s="74">
        <f t="shared" si="1212"/>
        <v>0</v>
      </c>
      <c r="BS203" s="74">
        <f t="shared" si="1213"/>
        <v>0</v>
      </c>
      <c r="BT203" s="74">
        <f t="shared" si="1214"/>
        <v>0</v>
      </c>
      <c r="BU203" s="74">
        <f t="shared" si="1215"/>
        <v>0</v>
      </c>
      <c r="BV203" s="74">
        <f t="shared" si="1216"/>
        <v>0</v>
      </c>
      <c r="BW203" s="74">
        <f t="shared" si="1217"/>
        <v>0</v>
      </c>
      <c r="BX203" s="74">
        <f t="shared" si="1218"/>
        <v>0</v>
      </c>
      <c r="BY203" s="74">
        <f t="shared" si="1219"/>
        <v>0</v>
      </c>
      <c r="BZ203" s="74"/>
      <c r="CA203" s="74"/>
      <c r="CB203" s="74"/>
      <c r="CC203" s="74"/>
      <c r="CD203" s="74"/>
      <c r="CE203" s="74"/>
      <c r="CF203" s="74"/>
      <c r="CG203" s="74"/>
      <c r="CH203" s="74"/>
      <c r="CI203" s="74"/>
      <c r="CJ203" s="74"/>
      <c r="CK203" s="74"/>
      <c r="CL203" s="74"/>
      <c r="CM203" s="74"/>
      <c r="CN203" s="74"/>
    </row>
    <row r="204" spans="1:92" ht="18" customHeight="1" x14ac:dyDescent="0.25">
      <c r="A204" s="135" t="s">
        <v>2</v>
      </c>
      <c r="B204" s="148" t="s">
        <v>137</v>
      </c>
      <c r="C204" s="148"/>
      <c r="D204" s="149" t="s">
        <v>6</v>
      </c>
      <c r="E204" s="150" t="s">
        <v>133</v>
      </c>
      <c r="F204" s="151"/>
      <c r="G204" s="151"/>
      <c r="H204" s="151"/>
      <c r="I204" s="151"/>
      <c r="J204" s="152"/>
      <c r="K204" s="124"/>
      <c r="L204" s="114">
        <v>6</v>
      </c>
      <c r="M204" s="114">
        <v>4</v>
      </c>
      <c r="N204" s="114">
        <v>6</v>
      </c>
      <c r="O204" s="114">
        <v>3</v>
      </c>
      <c r="P204" s="114"/>
      <c r="Q204" s="114"/>
      <c r="R204" s="115">
        <f t="shared" si="1168"/>
        <v>2</v>
      </c>
      <c r="S204" s="115">
        <f t="shared" si="1169"/>
        <v>0</v>
      </c>
      <c r="T204" s="115">
        <f t="shared" si="1170"/>
        <v>1</v>
      </c>
      <c r="U204" s="115">
        <f t="shared" si="1171"/>
        <v>0</v>
      </c>
      <c r="V204" s="9"/>
      <c r="W204" s="3"/>
      <c r="AA204" s="74" t="s">
        <v>71</v>
      </c>
      <c r="AB204" s="74" t="s">
        <v>72</v>
      </c>
      <c r="AC204" s="74"/>
      <c r="AD204" s="74">
        <f t="shared" si="1172"/>
        <v>0</v>
      </c>
      <c r="AE204" s="74">
        <f t="shared" si="1173"/>
        <v>0</v>
      </c>
      <c r="AF204" s="74">
        <f t="shared" si="1174"/>
        <v>0</v>
      </c>
      <c r="AG204" s="74">
        <f t="shared" si="1175"/>
        <v>0</v>
      </c>
      <c r="AH204" s="74">
        <f t="shared" si="1176"/>
        <v>0</v>
      </c>
      <c r="AI204" s="74">
        <f t="shared" si="1177"/>
        <v>0</v>
      </c>
      <c r="AJ204" s="74">
        <f t="shared" si="1178"/>
        <v>0</v>
      </c>
      <c r="AK204" s="74">
        <f t="shared" si="1179"/>
        <v>0</v>
      </c>
      <c r="AL204" s="74">
        <f t="shared" si="1180"/>
        <v>0</v>
      </c>
      <c r="AM204" s="74">
        <f t="shared" si="1181"/>
        <v>0</v>
      </c>
      <c r="AN204" s="74">
        <f t="shared" si="1182"/>
        <v>0</v>
      </c>
      <c r="AO204" s="74">
        <f t="shared" si="1183"/>
        <v>0</v>
      </c>
      <c r="AP204" s="74">
        <f t="shared" si="1184"/>
        <v>0</v>
      </c>
      <c r="AQ204" s="74">
        <f t="shared" si="1185"/>
        <v>0</v>
      </c>
      <c r="AR204" s="74">
        <f t="shared" si="1186"/>
        <v>0</v>
      </c>
      <c r="AS204" s="74">
        <f t="shared" si="1187"/>
        <v>0</v>
      </c>
      <c r="AT204" s="74">
        <f t="shared" si="1188"/>
        <v>0</v>
      </c>
      <c r="AU204" s="74">
        <f t="shared" si="1189"/>
        <v>0</v>
      </c>
      <c r="AV204" s="74">
        <f t="shared" si="1190"/>
        <v>0</v>
      </c>
      <c r="AW204" s="74">
        <f t="shared" si="1191"/>
        <v>0</v>
      </c>
      <c r="AX204" s="74">
        <f t="shared" si="1192"/>
        <v>0</v>
      </c>
      <c r="AY204" s="74">
        <f t="shared" si="1193"/>
        <v>0</v>
      </c>
      <c r="AZ204" s="74">
        <f t="shared" si="1194"/>
        <v>0</v>
      </c>
      <c r="BA204" s="74">
        <f t="shared" si="1195"/>
        <v>0</v>
      </c>
      <c r="BB204" s="74">
        <f t="shared" si="1196"/>
        <v>0</v>
      </c>
      <c r="BC204" s="74">
        <f t="shared" si="1197"/>
        <v>0</v>
      </c>
      <c r="BD204" s="74">
        <f t="shared" si="1198"/>
        <v>0</v>
      </c>
      <c r="BE204" s="74">
        <f t="shared" si="1199"/>
        <v>0</v>
      </c>
      <c r="BF204" s="74">
        <f t="shared" si="1200"/>
        <v>0</v>
      </c>
      <c r="BG204" s="74">
        <f t="shared" si="1201"/>
        <v>0</v>
      </c>
      <c r="BH204" s="74">
        <f t="shared" si="1202"/>
        <v>12</v>
      </c>
      <c r="BI204" s="74">
        <f t="shared" si="1203"/>
        <v>7</v>
      </c>
      <c r="BJ204" s="74">
        <f t="shared" si="1204"/>
        <v>2</v>
      </c>
      <c r="BK204" s="74">
        <f t="shared" si="1205"/>
        <v>0</v>
      </c>
      <c r="BL204" s="74">
        <f t="shared" si="1206"/>
        <v>1</v>
      </c>
      <c r="BM204" s="74">
        <f t="shared" si="1207"/>
        <v>0</v>
      </c>
      <c r="BN204" s="74">
        <f t="shared" si="1208"/>
        <v>0</v>
      </c>
      <c r="BO204" s="74">
        <f t="shared" si="1209"/>
        <v>0</v>
      </c>
      <c r="BP204" s="74">
        <f t="shared" si="1210"/>
        <v>0</v>
      </c>
      <c r="BQ204" s="74">
        <f t="shared" si="1211"/>
        <v>0</v>
      </c>
      <c r="BR204" s="74">
        <f t="shared" si="1212"/>
        <v>0</v>
      </c>
      <c r="BS204" s="74">
        <f t="shared" si="1213"/>
        <v>0</v>
      </c>
      <c r="BT204" s="74">
        <f t="shared" si="1214"/>
        <v>7</v>
      </c>
      <c r="BU204" s="74">
        <f t="shared" si="1215"/>
        <v>12</v>
      </c>
      <c r="BV204" s="74">
        <f t="shared" si="1216"/>
        <v>0</v>
      </c>
      <c r="BW204" s="74">
        <f t="shared" si="1217"/>
        <v>2</v>
      </c>
      <c r="BX204" s="74">
        <f t="shared" si="1218"/>
        <v>0</v>
      </c>
      <c r="BY204" s="74">
        <f t="shared" si="1219"/>
        <v>1</v>
      </c>
      <c r="BZ204" s="74"/>
      <c r="CA204" s="74"/>
      <c r="CB204" s="74"/>
      <c r="CC204" s="74"/>
      <c r="CD204" s="74"/>
      <c r="CE204" s="74"/>
      <c r="CF204" s="74"/>
      <c r="CG204" s="74"/>
      <c r="CH204" s="74"/>
      <c r="CI204" s="74"/>
      <c r="CJ204" s="74"/>
      <c r="CK204" s="74"/>
      <c r="CL204" s="74"/>
      <c r="CM204" s="74"/>
      <c r="CN204" s="74"/>
    </row>
    <row r="205" spans="1:92" ht="18" customHeight="1" x14ac:dyDescent="0.25">
      <c r="A205" s="135" t="s">
        <v>8</v>
      </c>
      <c r="B205" s="148" t="s">
        <v>138</v>
      </c>
      <c r="C205" s="148"/>
      <c r="D205" s="149" t="s">
        <v>6</v>
      </c>
      <c r="E205" s="150" t="s">
        <v>134</v>
      </c>
      <c r="F205" s="151"/>
      <c r="G205" s="151"/>
      <c r="H205" s="151"/>
      <c r="I205" s="151"/>
      <c r="J205" s="152"/>
      <c r="K205" s="124"/>
      <c r="L205" s="114">
        <v>6</v>
      </c>
      <c r="M205" s="114">
        <v>4</v>
      </c>
      <c r="N205" s="114">
        <v>6</v>
      </c>
      <c r="O205" s="114">
        <v>4</v>
      </c>
      <c r="P205" s="114"/>
      <c r="Q205" s="114"/>
      <c r="R205" s="115">
        <f t="shared" si="1168"/>
        <v>2</v>
      </c>
      <c r="S205" s="115">
        <f t="shared" si="1169"/>
        <v>0</v>
      </c>
      <c r="T205" s="115">
        <f t="shared" si="1170"/>
        <v>1</v>
      </c>
      <c r="U205" s="115">
        <f t="shared" si="1171"/>
        <v>0</v>
      </c>
      <c r="V205" s="9"/>
      <c r="W205" s="3"/>
      <c r="AA205" s="74" t="s">
        <v>71</v>
      </c>
      <c r="AB205" s="74" t="s">
        <v>72</v>
      </c>
      <c r="AC205" s="74"/>
      <c r="AD205" s="74">
        <f t="shared" si="1172"/>
        <v>0</v>
      </c>
      <c r="AE205" s="74">
        <f t="shared" si="1173"/>
        <v>0</v>
      </c>
      <c r="AF205" s="74">
        <f t="shared" si="1174"/>
        <v>0</v>
      </c>
      <c r="AG205" s="74">
        <f t="shared" si="1175"/>
        <v>0</v>
      </c>
      <c r="AH205" s="74">
        <f t="shared" si="1176"/>
        <v>0</v>
      </c>
      <c r="AI205" s="74">
        <f t="shared" si="1177"/>
        <v>0</v>
      </c>
      <c r="AJ205" s="74">
        <f t="shared" si="1178"/>
        <v>0</v>
      </c>
      <c r="AK205" s="74">
        <f t="shared" si="1179"/>
        <v>0</v>
      </c>
      <c r="AL205" s="74">
        <f t="shared" si="1180"/>
        <v>0</v>
      </c>
      <c r="AM205" s="74">
        <f t="shared" si="1181"/>
        <v>0</v>
      </c>
      <c r="AN205" s="74">
        <f t="shared" si="1182"/>
        <v>0</v>
      </c>
      <c r="AO205" s="74">
        <f t="shared" si="1183"/>
        <v>0</v>
      </c>
      <c r="AP205" s="74">
        <f t="shared" si="1184"/>
        <v>0</v>
      </c>
      <c r="AQ205" s="74">
        <f t="shared" si="1185"/>
        <v>0</v>
      </c>
      <c r="AR205" s="74">
        <f t="shared" si="1186"/>
        <v>0</v>
      </c>
      <c r="AS205" s="74">
        <f t="shared" si="1187"/>
        <v>0</v>
      </c>
      <c r="AT205" s="74">
        <f t="shared" si="1188"/>
        <v>0</v>
      </c>
      <c r="AU205" s="74">
        <f t="shared" si="1189"/>
        <v>0</v>
      </c>
      <c r="AV205" s="74">
        <f t="shared" si="1190"/>
        <v>0</v>
      </c>
      <c r="AW205" s="74">
        <f t="shared" si="1191"/>
        <v>0</v>
      </c>
      <c r="AX205" s="74">
        <f t="shared" si="1192"/>
        <v>0</v>
      </c>
      <c r="AY205" s="74">
        <f t="shared" si="1193"/>
        <v>0</v>
      </c>
      <c r="AZ205" s="74">
        <f t="shared" si="1194"/>
        <v>0</v>
      </c>
      <c r="BA205" s="74">
        <f t="shared" si="1195"/>
        <v>0</v>
      </c>
      <c r="BB205" s="74">
        <f t="shared" si="1196"/>
        <v>0</v>
      </c>
      <c r="BC205" s="74">
        <f t="shared" si="1197"/>
        <v>0</v>
      </c>
      <c r="BD205" s="74">
        <f t="shared" si="1198"/>
        <v>0</v>
      </c>
      <c r="BE205" s="74">
        <f t="shared" si="1199"/>
        <v>0</v>
      </c>
      <c r="BF205" s="74">
        <f t="shared" si="1200"/>
        <v>0</v>
      </c>
      <c r="BG205" s="74">
        <f t="shared" si="1201"/>
        <v>0</v>
      </c>
      <c r="BH205" s="74">
        <f t="shared" si="1202"/>
        <v>12</v>
      </c>
      <c r="BI205" s="74">
        <f t="shared" si="1203"/>
        <v>8</v>
      </c>
      <c r="BJ205" s="74">
        <f t="shared" si="1204"/>
        <v>2</v>
      </c>
      <c r="BK205" s="74">
        <f t="shared" si="1205"/>
        <v>0</v>
      </c>
      <c r="BL205" s="74">
        <f t="shared" si="1206"/>
        <v>1</v>
      </c>
      <c r="BM205" s="74">
        <f t="shared" si="1207"/>
        <v>0</v>
      </c>
      <c r="BN205" s="74">
        <f t="shared" si="1208"/>
        <v>0</v>
      </c>
      <c r="BO205" s="74">
        <f t="shared" si="1209"/>
        <v>0</v>
      </c>
      <c r="BP205" s="74">
        <f t="shared" si="1210"/>
        <v>0</v>
      </c>
      <c r="BQ205" s="74">
        <f t="shared" si="1211"/>
        <v>0</v>
      </c>
      <c r="BR205" s="74">
        <f t="shared" si="1212"/>
        <v>0</v>
      </c>
      <c r="BS205" s="74">
        <f t="shared" si="1213"/>
        <v>0</v>
      </c>
      <c r="BT205" s="74">
        <f t="shared" si="1214"/>
        <v>8</v>
      </c>
      <c r="BU205" s="74">
        <f t="shared" si="1215"/>
        <v>12</v>
      </c>
      <c r="BV205" s="74">
        <f t="shared" si="1216"/>
        <v>0</v>
      </c>
      <c r="BW205" s="74">
        <f t="shared" si="1217"/>
        <v>2</v>
      </c>
      <c r="BX205" s="74">
        <f t="shared" si="1218"/>
        <v>0</v>
      </c>
      <c r="BY205" s="74">
        <f t="shared" si="1219"/>
        <v>1</v>
      </c>
      <c r="BZ205" s="74"/>
      <c r="CA205" s="74"/>
      <c r="CB205" s="74"/>
      <c r="CC205" s="74"/>
      <c r="CD205" s="74"/>
      <c r="CE205" s="74"/>
      <c r="CF205" s="74"/>
      <c r="CG205" s="74"/>
      <c r="CH205" s="74"/>
      <c r="CI205" s="74"/>
      <c r="CJ205" s="74"/>
      <c r="CK205" s="74"/>
      <c r="CL205" s="74"/>
      <c r="CM205" s="74"/>
      <c r="CN205" s="74"/>
    </row>
    <row r="206" spans="1:92" ht="18" customHeight="1" x14ac:dyDescent="0.25">
      <c r="A206" s="135" t="s">
        <v>9</v>
      </c>
      <c r="B206" s="153" t="s">
        <v>153</v>
      </c>
      <c r="C206" s="153"/>
      <c r="D206" s="154" t="s">
        <v>6</v>
      </c>
      <c r="E206" s="155" t="s">
        <v>145</v>
      </c>
      <c r="F206" s="156"/>
      <c r="G206" s="156"/>
      <c r="H206" s="156"/>
      <c r="I206" s="156"/>
      <c r="J206" s="158"/>
      <c r="K206" s="124"/>
      <c r="L206" s="119">
        <v>5</v>
      </c>
      <c r="M206" s="119">
        <v>7</v>
      </c>
      <c r="N206" s="119">
        <v>0</v>
      </c>
      <c r="O206" s="119">
        <v>6</v>
      </c>
      <c r="P206" s="119"/>
      <c r="Q206" s="119"/>
      <c r="R206" s="115">
        <f t="shared" si="1168"/>
        <v>0</v>
      </c>
      <c r="S206" s="115">
        <f t="shared" si="1169"/>
        <v>2</v>
      </c>
      <c r="T206" s="115">
        <f t="shared" si="1170"/>
        <v>0</v>
      </c>
      <c r="U206" s="115">
        <f t="shared" si="1171"/>
        <v>1</v>
      </c>
      <c r="V206" s="9"/>
      <c r="W206" s="3"/>
      <c r="AA206" s="74" t="s">
        <v>33</v>
      </c>
      <c r="AB206" s="74" t="s">
        <v>34</v>
      </c>
      <c r="AC206" s="74"/>
      <c r="AD206" s="74">
        <f t="shared" si="1172"/>
        <v>0</v>
      </c>
      <c r="AE206" s="74">
        <f t="shared" si="1173"/>
        <v>0</v>
      </c>
      <c r="AF206" s="74">
        <f t="shared" si="1174"/>
        <v>0</v>
      </c>
      <c r="AG206" s="74">
        <f t="shared" si="1175"/>
        <v>0</v>
      </c>
      <c r="AH206" s="74">
        <f t="shared" si="1176"/>
        <v>0</v>
      </c>
      <c r="AI206" s="74">
        <f t="shared" si="1177"/>
        <v>0</v>
      </c>
      <c r="AJ206" s="74">
        <f t="shared" si="1178"/>
        <v>0</v>
      </c>
      <c r="AK206" s="74">
        <f t="shared" si="1179"/>
        <v>0</v>
      </c>
      <c r="AL206" s="74">
        <f t="shared" si="1180"/>
        <v>0</v>
      </c>
      <c r="AM206" s="74">
        <f t="shared" si="1181"/>
        <v>0</v>
      </c>
      <c r="AN206" s="74">
        <f t="shared" si="1182"/>
        <v>0</v>
      </c>
      <c r="AO206" s="74">
        <f t="shared" si="1183"/>
        <v>0</v>
      </c>
      <c r="AP206" s="74">
        <f t="shared" si="1184"/>
        <v>5</v>
      </c>
      <c r="AQ206" s="74">
        <f t="shared" si="1185"/>
        <v>13</v>
      </c>
      <c r="AR206" s="74">
        <f t="shared" si="1186"/>
        <v>0</v>
      </c>
      <c r="AS206" s="74">
        <f t="shared" si="1187"/>
        <v>2</v>
      </c>
      <c r="AT206" s="74">
        <f t="shared" si="1188"/>
        <v>0</v>
      </c>
      <c r="AU206" s="74">
        <f t="shared" si="1189"/>
        <v>1</v>
      </c>
      <c r="AV206" s="74">
        <f t="shared" si="1190"/>
        <v>13</v>
      </c>
      <c r="AW206" s="74">
        <f t="shared" si="1191"/>
        <v>5</v>
      </c>
      <c r="AX206" s="74">
        <f t="shared" si="1192"/>
        <v>2</v>
      </c>
      <c r="AY206" s="74">
        <f t="shared" si="1193"/>
        <v>0</v>
      </c>
      <c r="AZ206" s="74">
        <f t="shared" si="1194"/>
        <v>1</v>
      </c>
      <c r="BA206" s="74">
        <f t="shared" si="1195"/>
        <v>0</v>
      </c>
      <c r="BB206" s="74">
        <f t="shared" si="1196"/>
        <v>0</v>
      </c>
      <c r="BC206" s="74">
        <f t="shared" si="1197"/>
        <v>0</v>
      </c>
      <c r="BD206" s="74">
        <f t="shared" si="1198"/>
        <v>0</v>
      </c>
      <c r="BE206" s="74">
        <f t="shared" si="1199"/>
        <v>0</v>
      </c>
      <c r="BF206" s="74">
        <f t="shared" si="1200"/>
        <v>0</v>
      </c>
      <c r="BG206" s="74">
        <f t="shared" si="1201"/>
        <v>0</v>
      </c>
      <c r="BH206" s="74">
        <f t="shared" si="1202"/>
        <v>0</v>
      </c>
      <c r="BI206" s="74">
        <f t="shared" si="1203"/>
        <v>0</v>
      </c>
      <c r="BJ206" s="74">
        <f t="shared" si="1204"/>
        <v>0</v>
      </c>
      <c r="BK206" s="74">
        <f t="shared" si="1205"/>
        <v>0</v>
      </c>
      <c r="BL206" s="74">
        <f t="shared" si="1206"/>
        <v>0</v>
      </c>
      <c r="BM206" s="74">
        <f t="shared" si="1207"/>
        <v>0</v>
      </c>
      <c r="BN206" s="74">
        <f t="shared" si="1208"/>
        <v>0</v>
      </c>
      <c r="BO206" s="74">
        <f t="shared" si="1209"/>
        <v>0</v>
      </c>
      <c r="BP206" s="74">
        <f t="shared" si="1210"/>
        <v>0</v>
      </c>
      <c r="BQ206" s="74">
        <f t="shared" si="1211"/>
        <v>0</v>
      </c>
      <c r="BR206" s="74">
        <f t="shared" si="1212"/>
        <v>0</v>
      </c>
      <c r="BS206" s="74">
        <f t="shared" si="1213"/>
        <v>0</v>
      </c>
      <c r="BT206" s="74">
        <f t="shared" si="1214"/>
        <v>0</v>
      </c>
      <c r="BU206" s="74">
        <f t="shared" si="1215"/>
        <v>0</v>
      </c>
      <c r="BV206" s="74">
        <f t="shared" si="1216"/>
        <v>0</v>
      </c>
      <c r="BW206" s="74">
        <f t="shared" si="1217"/>
        <v>0</v>
      </c>
      <c r="BX206" s="74">
        <f t="shared" si="1218"/>
        <v>0</v>
      </c>
      <c r="BY206" s="74">
        <f t="shared" si="1219"/>
        <v>0</v>
      </c>
      <c r="BZ206" s="74"/>
      <c r="CA206" s="74"/>
      <c r="CB206" s="74"/>
      <c r="CC206" s="74"/>
      <c r="CD206" s="74"/>
      <c r="CE206" s="74"/>
      <c r="CF206" s="74"/>
      <c r="CG206" s="74"/>
      <c r="CH206" s="74"/>
      <c r="CI206" s="74"/>
      <c r="CJ206" s="74"/>
      <c r="CK206" s="74"/>
      <c r="CL206" s="74"/>
      <c r="CM206" s="74"/>
      <c r="CN206" s="74"/>
    </row>
    <row r="207" spans="1:92" ht="18" customHeight="1" x14ac:dyDescent="0.25">
      <c r="A207" s="135" t="s">
        <v>10</v>
      </c>
      <c r="B207" s="153" t="s">
        <v>154</v>
      </c>
      <c r="C207" s="153"/>
      <c r="D207" s="154" t="s">
        <v>6</v>
      </c>
      <c r="E207" s="155" t="s">
        <v>146</v>
      </c>
      <c r="F207" s="156"/>
      <c r="G207" s="156"/>
      <c r="H207" s="156"/>
      <c r="I207" s="156"/>
      <c r="J207" s="158"/>
      <c r="K207" s="124"/>
      <c r="L207" s="119">
        <v>6</v>
      </c>
      <c r="M207" s="119">
        <v>2</v>
      </c>
      <c r="N207" s="119">
        <v>6</v>
      </c>
      <c r="O207" s="119">
        <v>2</v>
      </c>
      <c r="P207" s="119"/>
      <c r="Q207" s="119"/>
      <c r="R207" s="115">
        <f t="shared" si="1168"/>
        <v>2</v>
      </c>
      <c r="S207" s="115">
        <f t="shared" si="1169"/>
        <v>0</v>
      </c>
      <c r="T207" s="115">
        <f t="shared" si="1170"/>
        <v>1</v>
      </c>
      <c r="U207" s="115">
        <f t="shared" si="1171"/>
        <v>0</v>
      </c>
      <c r="V207" s="9"/>
      <c r="W207" s="3"/>
      <c r="AA207" s="74" t="s">
        <v>33</v>
      </c>
      <c r="AB207" s="74" t="s">
        <v>34</v>
      </c>
      <c r="AC207" s="74"/>
      <c r="AD207" s="74">
        <f t="shared" si="1172"/>
        <v>0</v>
      </c>
      <c r="AE207" s="74">
        <f t="shared" si="1173"/>
        <v>0</v>
      </c>
      <c r="AF207" s="74">
        <f t="shared" si="1174"/>
        <v>0</v>
      </c>
      <c r="AG207" s="74">
        <f t="shared" si="1175"/>
        <v>0</v>
      </c>
      <c r="AH207" s="74">
        <f t="shared" si="1176"/>
        <v>0</v>
      </c>
      <c r="AI207" s="74">
        <f t="shared" si="1177"/>
        <v>0</v>
      </c>
      <c r="AJ207" s="74">
        <f t="shared" si="1178"/>
        <v>0</v>
      </c>
      <c r="AK207" s="74">
        <f t="shared" si="1179"/>
        <v>0</v>
      </c>
      <c r="AL207" s="74">
        <f t="shared" si="1180"/>
        <v>0</v>
      </c>
      <c r="AM207" s="74">
        <f t="shared" si="1181"/>
        <v>0</v>
      </c>
      <c r="AN207" s="74">
        <f t="shared" si="1182"/>
        <v>0</v>
      </c>
      <c r="AO207" s="74">
        <f t="shared" si="1183"/>
        <v>0</v>
      </c>
      <c r="AP207" s="74">
        <f t="shared" si="1184"/>
        <v>12</v>
      </c>
      <c r="AQ207" s="74">
        <f t="shared" si="1185"/>
        <v>4</v>
      </c>
      <c r="AR207" s="74">
        <f t="shared" si="1186"/>
        <v>2</v>
      </c>
      <c r="AS207" s="74">
        <f t="shared" si="1187"/>
        <v>0</v>
      </c>
      <c r="AT207" s="74">
        <f t="shared" si="1188"/>
        <v>1</v>
      </c>
      <c r="AU207" s="74">
        <f t="shared" si="1189"/>
        <v>0</v>
      </c>
      <c r="AV207" s="74">
        <f t="shared" si="1190"/>
        <v>4</v>
      </c>
      <c r="AW207" s="74">
        <f t="shared" si="1191"/>
        <v>12</v>
      </c>
      <c r="AX207" s="74">
        <f t="shared" si="1192"/>
        <v>0</v>
      </c>
      <c r="AY207" s="74">
        <f t="shared" si="1193"/>
        <v>2</v>
      </c>
      <c r="AZ207" s="74">
        <f t="shared" si="1194"/>
        <v>0</v>
      </c>
      <c r="BA207" s="74">
        <f t="shared" si="1195"/>
        <v>1</v>
      </c>
      <c r="BB207" s="74">
        <f t="shared" si="1196"/>
        <v>0</v>
      </c>
      <c r="BC207" s="74">
        <f t="shared" si="1197"/>
        <v>0</v>
      </c>
      <c r="BD207" s="74">
        <f t="shared" si="1198"/>
        <v>0</v>
      </c>
      <c r="BE207" s="74">
        <f t="shared" si="1199"/>
        <v>0</v>
      </c>
      <c r="BF207" s="74">
        <f t="shared" si="1200"/>
        <v>0</v>
      </c>
      <c r="BG207" s="74">
        <f t="shared" si="1201"/>
        <v>0</v>
      </c>
      <c r="BH207" s="74">
        <f t="shared" si="1202"/>
        <v>0</v>
      </c>
      <c r="BI207" s="74">
        <f t="shared" si="1203"/>
        <v>0</v>
      </c>
      <c r="BJ207" s="74">
        <f t="shared" si="1204"/>
        <v>0</v>
      </c>
      <c r="BK207" s="74">
        <f t="shared" si="1205"/>
        <v>0</v>
      </c>
      <c r="BL207" s="74">
        <f t="shared" si="1206"/>
        <v>0</v>
      </c>
      <c r="BM207" s="74">
        <f t="shared" si="1207"/>
        <v>0</v>
      </c>
      <c r="BN207" s="74">
        <f t="shared" si="1208"/>
        <v>0</v>
      </c>
      <c r="BO207" s="74">
        <f t="shared" si="1209"/>
        <v>0</v>
      </c>
      <c r="BP207" s="74">
        <f t="shared" si="1210"/>
        <v>0</v>
      </c>
      <c r="BQ207" s="74">
        <f t="shared" si="1211"/>
        <v>0</v>
      </c>
      <c r="BR207" s="74">
        <f t="shared" si="1212"/>
        <v>0</v>
      </c>
      <c r="BS207" s="74">
        <f t="shared" si="1213"/>
        <v>0</v>
      </c>
      <c r="BT207" s="74">
        <f t="shared" si="1214"/>
        <v>0</v>
      </c>
      <c r="BU207" s="74">
        <f t="shared" si="1215"/>
        <v>0</v>
      </c>
      <c r="BV207" s="74">
        <f t="shared" si="1216"/>
        <v>0</v>
      </c>
      <c r="BW207" s="74">
        <f t="shared" si="1217"/>
        <v>0</v>
      </c>
      <c r="BX207" s="74">
        <f t="shared" si="1218"/>
        <v>0</v>
      </c>
      <c r="BY207" s="74">
        <f t="shared" si="1219"/>
        <v>0</v>
      </c>
      <c r="BZ207" s="74"/>
      <c r="CA207" s="74"/>
      <c r="CB207" s="74"/>
      <c r="CC207" s="74"/>
      <c r="CD207" s="74"/>
      <c r="CE207" s="74"/>
      <c r="CF207" s="74"/>
      <c r="CG207" s="74"/>
      <c r="CH207" s="74"/>
      <c r="CI207" s="74"/>
      <c r="CJ207" s="74"/>
      <c r="CK207" s="74"/>
      <c r="CL207" s="74"/>
      <c r="CM207" s="74"/>
      <c r="CN207" s="74"/>
    </row>
    <row r="208" spans="1:92" ht="13" x14ac:dyDescent="0.3">
      <c r="A208" s="2"/>
      <c r="B208" s="100"/>
      <c r="C208" s="100"/>
      <c r="D208" s="102"/>
      <c r="E208" s="102"/>
      <c r="F208" s="102"/>
      <c r="G208" s="102"/>
      <c r="H208" s="102"/>
      <c r="I208" s="102"/>
      <c r="J208" s="102"/>
      <c r="L208" s="2"/>
      <c r="M208" s="2"/>
      <c r="N208" s="2"/>
      <c r="O208" s="2"/>
      <c r="P208" s="2"/>
      <c r="Q208" s="2"/>
      <c r="R208" s="2"/>
      <c r="S208" s="2"/>
      <c r="T208" s="2"/>
      <c r="U208" s="2"/>
      <c r="AA208" s="74"/>
      <c r="AB208" s="74"/>
      <c r="AC208" s="74"/>
      <c r="AD208" s="75" t="s">
        <v>20</v>
      </c>
      <c r="AE208" s="75"/>
      <c r="AF208" s="75" t="s">
        <v>19</v>
      </c>
      <c r="AG208" s="75"/>
      <c r="AH208" s="75" t="s">
        <v>21</v>
      </c>
      <c r="AI208" s="75"/>
      <c r="AJ208" s="75" t="s">
        <v>20</v>
      </c>
      <c r="AK208" s="75"/>
      <c r="AL208" s="75" t="s">
        <v>19</v>
      </c>
      <c r="AM208" s="75"/>
      <c r="AN208" s="75" t="s">
        <v>21</v>
      </c>
      <c r="AO208" s="75"/>
      <c r="AP208" s="75" t="s">
        <v>20</v>
      </c>
      <c r="AQ208" s="75"/>
      <c r="AR208" s="75" t="s">
        <v>19</v>
      </c>
      <c r="AS208" s="75"/>
      <c r="AT208" s="75" t="s">
        <v>21</v>
      </c>
      <c r="AU208" s="75"/>
      <c r="AV208" s="75" t="s">
        <v>20</v>
      </c>
      <c r="AW208" s="75"/>
      <c r="AX208" s="75" t="s">
        <v>19</v>
      </c>
      <c r="AY208" s="75"/>
      <c r="AZ208" s="75" t="s">
        <v>21</v>
      </c>
      <c r="BA208" s="75"/>
      <c r="BB208" s="75" t="s">
        <v>20</v>
      </c>
      <c r="BC208" s="75"/>
      <c r="BD208" s="75" t="s">
        <v>19</v>
      </c>
      <c r="BE208" s="75"/>
      <c r="BF208" s="75" t="s">
        <v>21</v>
      </c>
      <c r="BG208" s="75"/>
      <c r="BH208" s="75" t="s">
        <v>20</v>
      </c>
      <c r="BI208" s="75"/>
      <c r="BJ208" s="75" t="s">
        <v>19</v>
      </c>
      <c r="BK208" s="75"/>
      <c r="BL208" s="75" t="s">
        <v>21</v>
      </c>
      <c r="BM208" s="75"/>
      <c r="BN208" s="75" t="s">
        <v>20</v>
      </c>
      <c r="BO208" s="75"/>
      <c r="BP208" s="75" t="s">
        <v>19</v>
      </c>
      <c r="BQ208" s="75"/>
      <c r="BR208" s="75" t="s">
        <v>21</v>
      </c>
      <c r="BS208" s="75"/>
      <c r="BT208" s="75" t="s">
        <v>20</v>
      </c>
      <c r="BU208" s="75"/>
      <c r="BV208" s="75" t="s">
        <v>19</v>
      </c>
      <c r="BW208" s="75"/>
      <c r="BX208" s="75" t="s">
        <v>21</v>
      </c>
      <c r="BY208" s="75"/>
      <c r="BZ208" s="74"/>
      <c r="CA208" s="74"/>
      <c r="CB208" s="74"/>
      <c r="CC208" s="74"/>
      <c r="CD208" s="74"/>
      <c r="CE208" s="74"/>
      <c r="CF208" s="74"/>
      <c r="CG208" s="74"/>
      <c r="CH208" s="74"/>
      <c r="CI208" s="74"/>
      <c r="CJ208" s="74"/>
      <c r="CK208" s="74"/>
      <c r="CL208" s="74"/>
      <c r="CM208" s="74"/>
      <c r="CN208" s="74"/>
    </row>
    <row r="209" spans="1:92" ht="13" x14ac:dyDescent="0.3">
      <c r="A209" s="2" t="s">
        <v>11</v>
      </c>
      <c r="B209" s="2"/>
      <c r="C209" s="2"/>
      <c r="D209" s="2"/>
      <c r="E209" s="2" t="s">
        <v>13</v>
      </c>
      <c r="F209" s="2"/>
      <c r="G209" s="2"/>
      <c r="H209" s="2"/>
      <c r="I209" s="2"/>
      <c r="J209" s="2"/>
      <c r="K209" s="13"/>
      <c r="L209" s="2"/>
      <c r="M209" s="2"/>
      <c r="N209" s="2"/>
      <c r="O209" s="2"/>
      <c r="P209" s="2"/>
      <c r="Q209" s="2"/>
      <c r="R209" s="2"/>
      <c r="S209" s="2"/>
      <c r="T209" s="2"/>
      <c r="AA209" s="74"/>
      <c r="AB209" s="74"/>
      <c r="AC209" s="74"/>
      <c r="AD209" s="75" t="s">
        <v>31</v>
      </c>
      <c r="AE209" s="75"/>
      <c r="AF209" s="75" t="s">
        <v>31</v>
      </c>
      <c r="AG209" s="75"/>
      <c r="AH209" s="75" t="s">
        <v>31</v>
      </c>
      <c r="AI209" s="75"/>
      <c r="AJ209" s="75" t="s">
        <v>32</v>
      </c>
      <c r="AK209" s="75"/>
      <c r="AL209" s="75" t="s">
        <v>32</v>
      </c>
      <c r="AM209" s="75"/>
      <c r="AN209" s="75" t="s">
        <v>32</v>
      </c>
      <c r="AO209" s="75"/>
      <c r="AP209" s="75" t="s">
        <v>33</v>
      </c>
      <c r="AQ209" s="75"/>
      <c r="AR209" s="75" t="s">
        <v>33</v>
      </c>
      <c r="AS209" s="75"/>
      <c r="AT209" s="75" t="s">
        <v>33</v>
      </c>
      <c r="AU209" s="75"/>
      <c r="AV209" s="75" t="s">
        <v>34</v>
      </c>
      <c r="AW209" s="75"/>
      <c r="AX209" s="75" t="s">
        <v>34</v>
      </c>
      <c r="AY209" s="75"/>
      <c r="AZ209" s="75" t="s">
        <v>34</v>
      </c>
      <c r="BA209" s="75"/>
      <c r="BB209" s="75" t="s">
        <v>69</v>
      </c>
      <c r="BC209" s="75"/>
      <c r="BD209" s="75" t="s">
        <v>69</v>
      </c>
      <c r="BE209" s="75"/>
      <c r="BF209" s="75" t="s">
        <v>69</v>
      </c>
      <c r="BG209" s="75"/>
      <c r="BH209" s="75" t="s">
        <v>71</v>
      </c>
      <c r="BI209" s="75"/>
      <c r="BJ209" s="75" t="s">
        <v>71</v>
      </c>
      <c r="BK209" s="75"/>
      <c r="BL209" s="75" t="s">
        <v>71</v>
      </c>
      <c r="BM209" s="75"/>
      <c r="BN209" s="75" t="s">
        <v>70</v>
      </c>
      <c r="BO209" s="75"/>
      <c r="BP209" s="75" t="s">
        <v>70</v>
      </c>
      <c r="BQ209" s="75"/>
      <c r="BR209" s="75" t="s">
        <v>70</v>
      </c>
      <c r="BS209" s="75"/>
      <c r="BT209" s="75" t="s">
        <v>72</v>
      </c>
      <c r="BU209" s="75"/>
      <c r="BV209" s="75" t="s">
        <v>72</v>
      </c>
      <c r="BW209" s="75"/>
      <c r="BX209" s="75" t="s">
        <v>72</v>
      </c>
      <c r="BY209" s="75"/>
      <c r="BZ209" s="74"/>
      <c r="CA209" s="74"/>
      <c r="CB209" s="74"/>
      <c r="CC209" s="74"/>
      <c r="CD209" s="74"/>
      <c r="CE209" s="74"/>
      <c r="CF209" s="74"/>
      <c r="CG209" s="74"/>
      <c r="CH209" s="74"/>
      <c r="CI209" s="74"/>
      <c r="CJ209" s="74"/>
      <c r="CK209" s="74"/>
      <c r="CL209" s="74"/>
      <c r="CM209" s="74"/>
      <c r="CN209" s="74"/>
    </row>
    <row r="210" spans="1:92" ht="13" x14ac:dyDescent="0.3">
      <c r="A210" s="2" t="s">
        <v>12</v>
      </c>
      <c r="B210" s="2"/>
      <c r="C210" s="2"/>
      <c r="D210" s="2"/>
      <c r="E210" s="2" t="s">
        <v>14</v>
      </c>
      <c r="F210" s="2"/>
      <c r="G210" s="2"/>
      <c r="H210" s="2"/>
      <c r="I210" s="2"/>
      <c r="J210" s="2"/>
      <c r="K210" s="13"/>
      <c r="L210" s="2"/>
      <c r="M210" s="2"/>
      <c r="N210" s="2"/>
      <c r="O210" s="2"/>
      <c r="P210" s="2"/>
      <c r="Q210" s="2"/>
      <c r="R210" s="2"/>
      <c r="S210" s="2"/>
      <c r="T210" s="2"/>
      <c r="AA210" s="74"/>
      <c r="AB210" s="74"/>
      <c r="AC210" s="74"/>
      <c r="AD210" s="75">
        <f t="shared" ref="AD210:BA210" si="1220">SUM(AD191:AD207)</f>
        <v>37</v>
      </c>
      <c r="AE210" s="75">
        <f t="shared" si="1220"/>
        <v>40</v>
      </c>
      <c r="AF210" s="75">
        <f t="shared" si="1220"/>
        <v>5</v>
      </c>
      <c r="AG210" s="75">
        <f t="shared" si="1220"/>
        <v>4</v>
      </c>
      <c r="AH210" s="75">
        <f t="shared" si="1220"/>
        <v>2</v>
      </c>
      <c r="AI210" s="75">
        <f t="shared" si="1220"/>
        <v>2</v>
      </c>
      <c r="AJ210" s="75">
        <f t="shared" si="1220"/>
        <v>40</v>
      </c>
      <c r="AK210" s="75">
        <f t="shared" si="1220"/>
        <v>37</v>
      </c>
      <c r="AL210" s="75">
        <f t="shared" si="1220"/>
        <v>4</v>
      </c>
      <c r="AM210" s="75">
        <f t="shared" si="1220"/>
        <v>5</v>
      </c>
      <c r="AN210" s="75">
        <f t="shared" si="1220"/>
        <v>2</v>
      </c>
      <c r="AO210" s="75">
        <f t="shared" si="1220"/>
        <v>2</v>
      </c>
      <c r="AP210" s="75">
        <f t="shared" si="1220"/>
        <v>25</v>
      </c>
      <c r="AQ210" s="75">
        <f t="shared" si="1220"/>
        <v>41</v>
      </c>
      <c r="AR210" s="75">
        <f t="shared" si="1220"/>
        <v>2</v>
      </c>
      <c r="AS210" s="75">
        <f t="shared" si="1220"/>
        <v>6</v>
      </c>
      <c r="AT210" s="75">
        <f t="shared" si="1220"/>
        <v>1</v>
      </c>
      <c r="AU210" s="75">
        <f t="shared" si="1220"/>
        <v>3</v>
      </c>
      <c r="AV210" s="75">
        <f t="shared" si="1220"/>
        <v>41</v>
      </c>
      <c r="AW210" s="75">
        <f t="shared" si="1220"/>
        <v>25</v>
      </c>
      <c r="AX210" s="75">
        <f t="shared" si="1220"/>
        <v>6</v>
      </c>
      <c r="AY210" s="75">
        <f t="shared" si="1220"/>
        <v>2</v>
      </c>
      <c r="AZ210" s="75">
        <f t="shared" si="1220"/>
        <v>3</v>
      </c>
      <c r="BA210" s="75">
        <f t="shared" si="1220"/>
        <v>1</v>
      </c>
      <c r="BB210" s="75">
        <f t="shared" ref="BB210:BY210" si="1221">SUM(BB163:BB207)</f>
        <v>26</v>
      </c>
      <c r="BC210" s="75">
        <f t="shared" si="1221"/>
        <v>49</v>
      </c>
      <c r="BD210" s="75">
        <f t="shared" si="1221"/>
        <v>0</v>
      </c>
      <c r="BE210" s="75">
        <f t="shared" si="1221"/>
        <v>8</v>
      </c>
      <c r="BF210" s="75">
        <f t="shared" si="1221"/>
        <v>0</v>
      </c>
      <c r="BG210" s="75">
        <f t="shared" si="1221"/>
        <v>4</v>
      </c>
      <c r="BH210" s="75">
        <f t="shared" si="1221"/>
        <v>49</v>
      </c>
      <c r="BI210" s="75">
        <f t="shared" si="1221"/>
        <v>39</v>
      </c>
      <c r="BJ210" s="75">
        <f t="shared" si="1221"/>
        <v>7</v>
      </c>
      <c r="BK210" s="75">
        <f t="shared" si="1221"/>
        <v>2</v>
      </c>
      <c r="BL210" s="75">
        <f t="shared" si="1221"/>
        <v>3</v>
      </c>
      <c r="BM210" s="75">
        <f t="shared" si="1221"/>
        <v>1</v>
      </c>
      <c r="BN210" s="75">
        <f t="shared" si="1221"/>
        <v>49</v>
      </c>
      <c r="BO210" s="75">
        <f t="shared" si="1221"/>
        <v>26</v>
      </c>
      <c r="BP210" s="75">
        <f t="shared" si="1221"/>
        <v>8</v>
      </c>
      <c r="BQ210" s="75">
        <f t="shared" si="1221"/>
        <v>0</v>
      </c>
      <c r="BR210" s="75">
        <f t="shared" si="1221"/>
        <v>4</v>
      </c>
      <c r="BS210" s="75">
        <f t="shared" si="1221"/>
        <v>0</v>
      </c>
      <c r="BT210" s="75">
        <f t="shared" si="1221"/>
        <v>39</v>
      </c>
      <c r="BU210" s="75">
        <f t="shared" si="1221"/>
        <v>49</v>
      </c>
      <c r="BV210" s="75">
        <f t="shared" si="1221"/>
        <v>2</v>
      </c>
      <c r="BW210" s="75">
        <f t="shared" si="1221"/>
        <v>7</v>
      </c>
      <c r="BX210" s="75">
        <f t="shared" si="1221"/>
        <v>1</v>
      </c>
      <c r="BY210" s="75">
        <f t="shared" si="1221"/>
        <v>3</v>
      </c>
      <c r="BZ210" s="74"/>
      <c r="CA210" s="74"/>
      <c r="CB210" s="74"/>
      <c r="CC210" s="74"/>
      <c r="CD210" s="74"/>
      <c r="CE210" s="74"/>
      <c r="CF210" s="74"/>
      <c r="CG210" s="74"/>
      <c r="CH210" s="74"/>
      <c r="CI210" s="74"/>
      <c r="CJ210" s="74"/>
      <c r="CK210" s="74"/>
      <c r="CL210" s="74"/>
      <c r="CM210" s="74"/>
      <c r="CN210" s="74"/>
    </row>
    <row r="211" spans="1:92" ht="15.9" customHeight="1" x14ac:dyDescent="0.25"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4"/>
      <c r="CH211" s="74"/>
      <c r="CI211" s="74"/>
      <c r="CJ211" s="74"/>
      <c r="CK211" s="74"/>
      <c r="CL211" s="74"/>
      <c r="CM211" s="74"/>
      <c r="CN211" s="74"/>
    </row>
    <row r="212" spans="1:92" ht="15.9" customHeight="1" x14ac:dyDescent="0.25"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4"/>
      <c r="CH212" s="74"/>
      <c r="CI212" s="74"/>
      <c r="CJ212" s="74"/>
      <c r="CK212" s="74"/>
      <c r="CL212" s="74"/>
      <c r="CM212" s="74"/>
      <c r="CN212" s="74"/>
    </row>
    <row r="213" spans="1:92" ht="15.9" customHeight="1" x14ac:dyDescent="0.4">
      <c r="C213" s="7"/>
      <c r="E213" s="7" t="str">
        <f>TEXT($A$2+2,"TTTT, TT.MM.JJJJ")&amp;" 18:30 Uhr Siegerehrung"</f>
        <v>Sonntag, 06.08.2017 18:30 Uhr Siegerehrung</v>
      </c>
      <c r="F213" s="7"/>
      <c r="G213" s="7"/>
      <c r="H213" s="7"/>
      <c r="I213" s="7"/>
      <c r="J213" s="7"/>
      <c r="K213" s="12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4"/>
      <c r="BH213" s="74"/>
      <c r="BI213" s="74"/>
      <c r="BJ213" s="74"/>
      <c r="BK213" s="74"/>
      <c r="BL213" s="74"/>
      <c r="BM213" s="74"/>
      <c r="BN213" s="74"/>
      <c r="BO213" s="74"/>
      <c r="BP213" s="74"/>
      <c r="BQ213" s="74"/>
      <c r="BR213" s="74"/>
      <c r="BS213" s="74"/>
      <c r="BT213" s="74"/>
      <c r="BU213" s="74"/>
      <c r="BV213" s="74"/>
      <c r="BW213" s="74"/>
      <c r="BX213" s="74"/>
      <c r="BY213" s="74"/>
      <c r="BZ213" s="74"/>
      <c r="CA213" s="74"/>
      <c r="CB213" s="74"/>
      <c r="CC213" s="74"/>
      <c r="CD213" s="74"/>
      <c r="CE213" s="74"/>
      <c r="CF213" s="74"/>
      <c r="CG213" s="74"/>
      <c r="CH213" s="74"/>
      <c r="CI213" s="74"/>
      <c r="CJ213" s="74"/>
      <c r="CK213" s="74"/>
      <c r="CL213" s="74"/>
      <c r="CM213" s="74"/>
      <c r="CN213" s="74"/>
    </row>
    <row r="214" spans="1:92" ht="15.9" customHeight="1" x14ac:dyDescent="0.25"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4"/>
      <c r="CH214" s="74"/>
      <c r="CI214" s="74"/>
      <c r="CJ214" s="74"/>
      <c r="CK214" s="74"/>
      <c r="CL214" s="74"/>
      <c r="CM214" s="74"/>
      <c r="CN214" s="74"/>
    </row>
    <row r="215" spans="1:92" ht="18" x14ac:dyDescent="0.4">
      <c r="D215" s="24" t="s">
        <v>29</v>
      </c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4"/>
      <c r="CH215" s="74"/>
      <c r="CI215" s="74"/>
      <c r="CJ215" s="74"/>
      <c r="CK215" s="74"/>
      <c r="CL215" s="74"/>
      <c r="CM215" s="74"/>
      <c r="CN215" s="74"/>
    </row>
    <row r="216" spans="1:92" ht="18" x14ac:dyDescent="0.4">
      <c r="D216" s="28"/>
      <c r="E216" s="25"/>
      <c r="F216" s="25"/>
      <c r="G216" s="25"/>
      <c r="H216" s="25"/>
      <c r="I216" s="25"/>
      <c r="J216" s="25"/>
      <c r="K216" s="25"/>
      <c r="L216" s="26" t="s">
        <v>20</v>
      </c>
      <c r="M216" s="27"/>
      <c r="N216" s="26" t="s">
        <v>19</v>
      </c>
      <c r="O216" s="26"/>
      <c r="P216" s="26" t="s">
        <v>21</v>
      </c>
      <c r="Q216" s="26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 s="74"/>
      <c r="AZ216" s="74"/>
      <c r="BA216" s="74"/>
      <c r="BB216" s="74"/>
      <c r="BC216" s="74"/>
      <c r="BD216" s="74"/>
      <c r="BE216" s="74"/>
      <c r="BF216" s="74"/>
      <c r="BG216" s="74"/>
      <c r="BH216" s="74"/>
      <c r="BI216" s="74"/>
      <c r="BJ216" s="74"/>
      <c r="BK216" s="74"/>
      <c r="BL216" s="74"/>
      <c r="BM216" s="74"/>
      <c r="BN216" s="74"/>
      <c r="BO216" s="74"/>
      <c r="BP216" s="74"/>
      <c r="BQ216" s="74"/>
      <c r="BR216" s="74"/>
      <c r="BS216" s="74"/>
      <c r="BT216" s="74"/>
      <c r="BU216" s="74"/>
      <c r="BV216" s="74"/>
      <c r="BW216" s="74"/>
      <c r="BX216" s="74"/>
      <c r="BY216" s="74"/>
      <c r="BZ216" s="74"/>
      <c r="CA216" s="74"/>
      <c r="CB216" s="74"/>
      <c r="CC216" s="74"/>
      <c r="CD216" s="74"/>
      <c r="CE216" s="74"/>
      <c r="CF216" s="74"/>
      <c r="CG216" s="74"/>
      <c r="CH216" s="74"/>
      <c r="CI216" s="74"/>
      <c r="CJ216" s="74"/>
      <c r="CK216" s="74"/>
      <c r="CL216" s="74"/>
      <c r="CM216" s="74"/>
      <c r="CN216" s="74"/>
    </row>
    <row r="217" spans="1:92" ht="15.5" x14ac:dyDescent="0.35">
      <c r="D217" s="29" t="s">
        <v>31</v>
      </c>
      <c r="E217" s="30"/>
      <c r="F217" s="45" t="s">
        <v>77</v>
      </c>
      <c r="G217" s="31"/>
      <c r="H217" s="31"/>
      <c r="I217" s="31"/>
      <c r="J217" s="30"/>
      <c r="K217" s="25"/>
      <c r="L217" s="32">
        <f t="shared" ref="L217:Q217" si="1222">AD210</f>
        <v>37</v>
      </c>
      <c r="M217" s="32">
        <f t="shared" si="1222"/>
        <v>40</v>
      </c>
      <c r="N217" s="32">
        <f t="shared" si="1222"/>
        <v>5</v>
      </c>
      <c r="O217" s="32">
        <f t="shared" si="1222"/>
        <v>4</v>
      </c>
      <c r="P217" s="32">
        <f t="shared" si="1222"/>
        <v>2</v>
      </c>
      <c r="Q217" s="32">
        <f t="shared" si="1222"/>
        <v>2</v>
      </c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4"/>
      <c r="BH217" s="74"/>
      <c r="BI217" s="74"/>
      <c r="BJ217" s="74"/>
      <c r="BK217" s="74"/>
      <c r="BL217" s="74"/>
      <c r="BM217" s="74"/>
      <c r="BN217" s="74"/>
      <c r="BO217" s="74"/>
      <c r="BP217" s="74"/>
      <c r="BQ217" s="74"/>
      <c r="BR217" s="74"/>
      <c r="BS217" s="74"/>
      <c r="BT217" s="74"/>
      <c r="BU217" s="74"/>
      <c r="BV217" s="74"/>
      <c r="BW217" s="74"/>
      <c r="BX217" s="74"/>
      <c r="BY217" s="74"/>
      <c r="BZ217" s="74"/>
      <c r="CA217" s="74"/>
      <c r="CB217" s="74"/>
      <c r="CC217" s="74"/>
      <c r="CD217" s="74"/>
      <c r="CE217" s="74"/>
      <c r="CF217" s="74"/>
      <c r="CG217" s="74"/>
      <c r="CH217" s="74"/>
      <c r="CI217" s="74"/>
      <c r="CJ217" s="74"/>
      <c r="CK217" s="74"/>
      <c r="CL217" s="74"/>
      <c r="CM217" s="74"/>
      <c r="CN217" s="74"/>
    </row>
    <row r="218" spans="1:92" ht="15.5" x14ac:dyDescent="0.35">
      <c r="D218" s="29" t="s">
        <v>32</v>
      </c>
      <c r="E218" s="30"/>
      <c r="F218" s="45" t="s">
        <v>130</v>
      </c>
      <c r="G218" s="31"/>
      <c r="H218" s="31"/>
      <c r="I218" s="31"/>
      <c r="J218" s="30"/>
      <c r="K218" s="25"/>
      <c r="L218" s="32">
        <f t="shared" ref="L218:Q218" si="1223">AJ210</f>
        <v>40</v>
      </c>
      <c r="M218" s="32">
        <f t="shared" si="1223"/>
        <v>37</v>
      </c>
      <c r="N218" s="32">
        <f t="shared" si="1223"/>
        <v>4</v>
      </c>
      <c r="O218" s="32">
        <f t="shared" si="1223"/>
        <v>5</v>
      </c>
      <c r="P218" s="32">
        <f t="shared" si="1223"/>
        <v>2</v>
      </c>
      <c r="Q218" s="32">
        <f t="shared" si="1223"/>
        <v>2</v>
      </c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  <c r="BF218" s="74"/>
      <c r="BG218" s="74"/>
      <c r="BH218" s="74"/>
      <c r="BI218" s="74"/>
      <c r="BJ218" s="74"/>
      <c r="BK218" s="74"/>
      <c r="BL218" s="74"/>
      <c r="BM218" s="74"/>
      <c r="BN218" s="74"/>
      <c r="BO218" s="74"/>
      <c r="BP218" s="74"/>
      <c r="BQ218" s="74"/>
      <c r="BR218" s="74"/>
      <c r="BS218" s="74"/>
      <c r="BT218" s="74"/>
      <c r="BU218" s="74"/>
      <c r="BV218" s="74"/>
      <c r="BW218" s="74"/>
      <c r="BX218" s="74"/>
      <c r="BY218" s="74"/>
      <c r="BZ218" s="74"/>
      <c r="CA218" s="74"/>
      <c r="CB218" s="74"/>
      <c r="CC218" s="74"/>
      <c r="CD218" s="74"/>
      <c r="CE218" s="74"/>
      <c r="CF218" s="74"/>
      <c r="CG218" s="74"/>
      <c r="CH218" s="74"/>
      <c r="CI218" s="74"/>
      <c r="CJ218" s="74"/>
      <c r="CK218" s="74"/>
      <c r="CL218" s="74"/>
      <c r="CM218" s="74"/>
      <c r="CN218" s="74"/>
    </row>
    <row r="219" spans="1:92" x14ac:dyDescent="0.25"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4"/>
      <c r="BH219" s="74"/>
      <c r="BI219" s="74"/>
      <c r="BJ219" s="74"/>
      <c r="BK219" s="74"/>
      <c r="BL219" s="74"/>
      <c r="BM219" s="74"/>
      <c r="BN219" s="74"/>
      <c r="BO219" s="74"/>
      <c r="BP219" s="74"/>
      <c r="BQ219" s="74"/>
      <c r="BR219" s="74"/>
      <c r="BS219" s="74"/>
      <c r="BT219" s="74"/>
      <c r="BU219" s="74"/>
      <c r="BV219" s="74"/>
      <c r="BW219" s="74"/>
      <c r="BX219" s="74"/>
      <c r="BY219" s="74"/>
      <c r="BZ219" s="74"/>
      <c r="CA219" s="74"/>
      <c r="CB219" s="74"/>
      <c r="CC219" s="74"/>
      <c r="CD219" s="74"/>
      <c r="CE219" s="74"/>
      <c r="CF219" s="74"/>
      <c r="CG219" s="74"/>
      <c r="CH219" s="74"/>
      <c r="CI219" s="74"/>
      <c r="CJ219" s="74"/>
      <c r="CK219" s="74"/>
      <c r="CL219" s="74"/>
      <c r="CM219" s="74"/>
      <c r="CN219" s="74"/>
    </row>
    <row r="220" spans="1:92" ht="18" x14ac:dyDescent="0.4">
      <c r="D220" s="16" t="s">
        <v>30</v>
      </c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4"/>
      <c r="BM220" s="74"/>
      <c r="BN220" s="74"/>
      <c r="BO220" s="74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4"/>
      <c r="CA220" s="74"/>
      <c r="CB220" s="74"/>
      <c r="CC220" s="74"/>
      <c r="CD220" s="74"/>
      <c r="CE220" s="74"/>
      <c r="CF220" s="74"/>
      <c r="CG220" s="74"/>
      <c r="CH220" s="74"/>
      <c r="CI220" s="74"/>
      <c r="CJ220" s="74"/>
      <c r="CK220" s="74"/>
      <c r="CL220" s="74"/>
      <c r="CM220" s="74"/>
      <c r="CN220" s="74"/>
    </row>
    <row r="221" spans="1:92" ht="18" x14ac:dyDescent="0.4">
      <c r="D221" s="20"/>
      <c r="E221" s="17"/>
      <c r="F221" s="17"/>
      <c r="G221" s="17"/>
      <c r="H221" s="17"/>
      <c r="I221" s="17"/>
      <c r="J221" s="17"/>
      <c r="K221" s="17"/>
      <c r="L221" s="18" t="s">
        <v>20</v>
      </c>
      <c r="M221" s="19"/>
      <c r="N221" s="18" t="s">
        <v>19</v>
      </c>
      <c r="O221" s="18"/>
      <c r="P221" s="18" t="s">
        <v>21</v>
      </c>
      <c r="Q221" s="18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4"/>
      <c r="CH221" s="74"/>
      <c r="CI221" s="74"/>
      <c r="CJ221" s="74"/>
      <c r="CK221" s="74"/>
      <c r="CL221" s="74"/>
      <c r="CM221" s="74"/>
      <c r="CN221" s="74"/>
    </row>
    <row r="222" spans="1:92" ht="15.5" x14ac:dyDescent="0.35">
      <c r="D222" s="33" t="s">
        <v>33</v>
      </c>
      <c r="E222" s="22"/>
      <c r="F222" s="46" t="s">
        <v>113</v>
      </c>
      <c r="G222" s="21"/>
      <c r="H222" s="21"/>
      <c r="I222" s="21"/>
      <c r="J222" s="22"/>
      <c r="K222" s="17"/>
      <c r="L222" s="23">
        <f t="shared" ref="L222:Q222" si="1224">AP210</f>
        <v>25</v>
      </c>
      <c r="M222" s="23">
        <f t="shared" si="1224"/>
        <v>41</v>
      </c>
      <c r="N222" s="23">
        <f t="shared" si="1224"/>
        <v>2</v>
      </c>
      <c r="O222" s="23">
        <f t="shared" si="1224"/>
        <v>6</v>
      </c>
      <c r="P222" s="23">
        <f t="shared" si="1224"/>
        <v>1</v>
      </c>
      <c r="Q222" s="23">
        <f t="shared" si="1224"/>
        <v>3</v>
      </c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4"/>
      <c r="CH222" s="74"/>
      <c r="CI222" s="74"/>
      <c r="CJ222" s="74"/>
      <c r="CK222" s="74"/>
      <c r="CL222" s="74"/>
      <c r="CM222" s="74"/>
      <c r="CN222" s="74"/>
    </row>
    <row r="223" spans="1:92" ht="15.5" x14ac:dyDescent="0.35">
      <c r="D223" s="33" t="s">
        <v>34</v>
      </c>
      <c r="E223" s="22"/>
      <c r="F223" s="46" t="s">
        <v>78</v>
      </c>
      <c r="G223" s="21"/>
      <c r="H223" s="21"/>
      <c r="I223" s="21"/>
      <c r="J223" s="22"/>
      <c r="K223" s="17"/>
      <c r="L223" s="23">
        <f t="shared" ref="L223:Q223" si="1225">AV210</f>
        <v>41</v>
      </c>
      <c r="M223" s="23">
        <f t="shared" si="1225"/>
        <v>25</v>
      </c>
      <c r="N223" s="23">
        <f t="shared" si="1225"/>
        <v>6</v>
      </c>
      <c r="O223" s="23">
        <f t="shared" si="1225"/>
        <v>2</v>
      </c>
      <c r="P223" s="23">
        <f t="shared" si="1225"/>
        <v>3</v>
      </c>
      <c r="Q223" s="23">
        <f t="shared" si="1225"/>
        <v>1</v>
      </c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4"/>
      <c r="CH223" s="74"/>
      <c r="CI223" s="74"/>
      <c r="CJ223" s="74"/>
      <c r="CK223" s="74"/>
      <c r="CL223" s="74"/>
      <c r="CM223" s="74"/>
      <c r="CN223" s="74"/>
    </row>
    <row r="224" spans="1:92" x14ac:dyDescent="0.25"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4"/>
      <c r="CH224" s="74"/>
      <c r="CI224" s="74"/>
      <c r="CJ224" s="74"/>
      <c r="CK224" s="74"/>
      <c r="CL224" s="74"/>
      <c r="CM224" s="74"/>
      <c r="CN224" s="74"/>
    </row>
    <row r="225" spans="1:92" x14ac:dyDescent="0.25"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4"/>
      <c r="CH225" s="74"/>
      <c r="CI225" s="74"/>
      <c r="CJ225" s="74"/>
      <c r="CK225" s="74"/>
      <c r="CL225" s="74"/>
      <c r="CM225" s="74"/>
      <c r="CN225" s="74"/>
    </row>
    <row r="226" spans="1:92" ht="18" x14ac:dyDescent="0.4">
      <c r="D226" s="48" t="s">
        <v>73</v>
      </c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74"/>
      <c r="AY226" s="74"/>
      <c r="AZ226" s="74"/>
      <c r="BA226" s="74"/>
      <c r="BB226" s="74"/>
      <c r="BC226" s="74"/>
      <c r="BD226" s="74"/>
      <c r="BE226" s="74"/>
      <c r="BF226" s="74"/>
      <c r="BG226" s="74"/>
      <c r="BH226" s="74"/>
      <c r="BI226" s="74"/>
      <c r="BJ226" s="74"/>
      <c r="BK226" s="74"/>
      <c r="BL226" s="74"/>
      <c r="BM226" s="74"/>
      <c r="BN226" s="74"/>
      <c r="BO226" s="74"/>
      <c r="BP226" s="74"/>
      <c r="BQ226" s="74"/>
      <c r="BR226" s="74"/>
      <c r="BS226" s="74"/>
      <c r="BT226" s="74"/>
      <c r="BU226" s="74"/>
      <c r="BV226" s="74"/>
      <c r="BW226" s="74"/>
      <c r="BX226" s="74"/>
      <c r="BY226" s="74"/>
      <c r="BZ226" s="74"/>
      <c r="CA226" s="74"/>
      <c r="CB226" s="74"/>
      <c r="CC226" s="74"/>
      <c r="CD226" s="74"/>
      <c r="CE226" s="74"/>
      <c r="CF226" s="74"/>
      <c r="CG226" s="74"/>
      <c r="CH226" s="74"/>
      <c r="CI226" s="74"/>
      <c r="CJ226" s="74"/>
      <c r="CK226" s="74"/>
      <c r="CL226" s="74"/>
      <c r="CM226" s="74"/>
      <c r="CN226" s="74"/>
    </row>
    <row r="227" spans="1:92" ht="18" x14ac:dyDescent="0.4">
      <c r="D227" s="52"/>
      <c r="E227" s="49"/>
      <c r="F227" s="49"/>
      <c r="G227" s="49"/>
      <c r="H227" s="49"/>
      <c r="I227" s="49"/>
      <c r="J227" s="49"/>
      <c r="K227" s="49"/>
      <c r="L227" s="50" t="s">
        <v>20</v>
      </c>
      <c r="M227" s="51"/>
      <c r="N227" s="50" t="s">
        <v>19</v>
      </c>
      <c r="O227" s="50"/>
      <c r="P227" s="50" t="s">
        <v>21</v>
      </c>
      <c r="Q227" s="50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4"/>
      <c r="BH227" s="74"/>
      <c r="BI227" s="74"/>
      <c r="BJ227" s="74"/>
      <c r="BK227" s="74"/>
      <c r="BL227" s="74"/>
      <c r="BM227" s="74"/>
      <c r="BN227" s="74"/>
      <c r="BO227" s="74"/>
      <c r="BP227" s="74"/>
      <c r="BQ227" s="74"/>
      <c r="BR227" s="74"/>
      <c r="BS227" s="74"/>
      <c r="BT227" s="74"/>
      <c r="BU227" s="74"/>
      <c r="BV227" s="74"/>
      <c r="BW227" s="74"/>
      <c r="BX227" s="74"/>
      <c r="BY227" s="74"/>
      <c r="BZ227" s="74"/>
      <c r="CA227" s="74"/>
      <c r="CB227" s="74"/>
      <c r="CC227" s="74"/>
      <c r="CD227" s="74"/>
      <c r="CE227" s="74"/>
      <c r="CF227" s="74"/>
      <c r="CG227" s="74"/>
      <c r="CH227" s="74"/>
      <c r="CI227" s="74"/>
      <c r="CJ227" s="74"/>
      <c r="CK227" s="74"/>
      <c r="CL227" s="74"/>
      <c r="CM227" s="74"/>
      <c r="CN227" s="74"/>
    </row>
    <row r="228" spans="1:92" ht="15.5" x14ac:dyDescent="0.35">
      <c r="D228" s="53" t="s">
        <v>69</v>
      </c>
      <c r="E228" s="54"/>
      <c r="F228" s="55" t="s">
        <v>109</v>
      </c>
      <c r="G228" s="56"/>
      <c r="H228" s="56"/>
      <c r="I228" s="56"/>
      <c r="J228" s="54"/>
      <c r="K228" s="49"/>
      <c r="L228" s="57">
        <f t="shared" ref="L228:Q228" si="1226">BB210</f>
        <v>26</v>
      </c>
      <c r="M228" s="57">
        <f t="shared" si="1226"/>
        <v>49</v>
      </c>
      <c r="N228" s="57">
        <f t="shared" si="1226"/>
        <v>0</v>
      </c>
      <c r="O228" s="57">
        <f t="shared" si="1226"/>
        <v>8</v>
      </c>
      <c r="P228" s="57">
        <f t="shared" si="1226"/>
        <v>0</v>
      </c>
      <c r="Q228" s="57">
        <f t="shared" si="1226"/>
        <v>4</v>
      </c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  <c r="AZ228" s="74"/>
      <c r="BA228" s="74"/>
      <c r="BB228" s="74"/>
      <c r="BC228" s="74"/>
      <c r="BD228" s="74"/>
      <c r="BE228" s="74"/>
      <c r="BF228" s="74"/>
      <c r="BG228" s="74"/>
      <c r="BH228" s="74"/>
      <c r="BI228" s="74"/>
      <c r="BJ228" s="74"/>
      <c r="BK228" s="74"/>
      <c r="BL228" s="74"/>
      <c r="BM228" s="74"/>
      <c r="BN228" s="74"/>
      <c r="BO228" s="74"/>
      <c r="BP228" s="74"/>
      <c r="BQ228" s="74"/>
      <c r="BR228" s="74"/>
      <c r="BS228" s="74"/>
      <c r="BT228" s="74"/>
      <c r="BU228" s="74"/>
      <c r="BV228" s="74"/>
      <c r="BW228" s="74"/>
      <c r="BX228" s="74"/>
      <c r="BY228" s="74"/>
      <c r="BZ228" s="74"/>
      <c r="CA228" s="74"/>
      <c r="CB228" s="74"/>
      <c r="CC228" s="74"/>
      <c r="CD228" s="74"/>
      <c r="CE228" s="74"/>
      <c r="CF228" s="74"/>
      <c r="CG228" s="74"/>
      <c r="CH228" s="74"/>
      <c r="CI228" s="74"/>
      <c r="CJ228" s="74"/>
      <c r="CK228" s="74"/>
      <c r="CL228" s="74"/>
      <c r="CM228" s="74"/>
      <c r="CN228" s="74"/>
    </row>
    <row r="229" spans="1:92" ht="15.5" x14ac:dyDescent="0.35">
      <c r="D229" s="53" t="s">
        <v>70</v>
      </c>
      <c r="E229" s="54"/>
      <c r="F229" s="55" t="s">
        <v>75</v>
      </c>
      <c r="G229" s="56"/>
      <c r="H229" s="56"/>
      <c r="I229" s="56"/>
      <c r="J229" s="54"/>
      <c r="K229" s="49"/>
      <c r="L229" s="57">
        <f t="shared" ref="L229:Q229" si="1227">BN210</f>
        <v>49</v>
      </c>
      <c r="M229" s="57">
        <f t="shared" si="1227"/>
        <v>26</v>
      </c>
      <c r="N229" s="57">
        <f t="shared" si="1227"/>
        <v>8</v>
      </c>
      <c r="O229" s="57">
        <f t="shared" si="1227"/>
        <v>0</v>
      </c>
      <c r="P229" s="57">
        <f t="shared" si="1227"/>
        <v>4</v>
      </c>
      <c r="Q229" s="57">
        <f t="shared" si="1227"/>
        <v>0</v>
      </c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4"/>
      <c r="CH229" s="74"/>
      <c r="CI229" s="74"/>
      <c r="CJ229" s="74"/>
      <c r="CK229" s="74"/>
      <c r="CL229" s="74"/>
      <c r="CM229" s="74"/>
      <c r="CN229" s="74"/>
    </row>
    <row r="230" spans="1:92" ht="15.5" x14ac:dyDescent="0.35">
      <c r="D230" s="53" t="s">
        <v>71</v>
      </c>
      <c r="E230" s="54"/>
      <c r="F230" s="55" t="s">
        <v>129</v>
      </c>
      <c r="G230" s="56"/>
      <c r="H230" s="56"/>
      <c r="I230" s="56"/>
      <c r="J230" s="54"/>
      <c r="K230" s="49"/>
      <c r="L230" s="57">
        <f t="shared" ref="L230:Q230" si="1228">BH210</f>
        <v>49</v>
      </c>
      <c r="M230" s="57">
        <f t="shared" si="1228"/>
        <v>39</v>
      </c>
      <c r="N230" s="57">
        <f t="shared" si="1228"/>
        <v>7</v>
      </c>
      <c r="O230" s="57">
        <f t="shared" si="1228"/>
        <v>2</v>
      </c>
      <c r="P230" s="57">
        <f t="shared" si="1228"/>
        <v>3</v>
      </c>
      <c r="Q230" s="57">
        <f t="shared" si="1228"/>
        <v>1</v>
      </c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4"/>
      <c r="CH230" s="74"/>
      <c r="CI230" s="74"/>
      <c r="CJ230" s="74"/>
      <c r="CK230" s="74"/>
      <c r="CL230" s="74"/>
      <c r="CM230" s="74"/>
      <c r="CN230" s="74"/>
    </row>
    <row r="231" spans="1:92" ht="15.5" x14ac:dyDescent="0.35">
      <c r="D231" s="53" t="s">
        <v>72</v>
      </c>
      <c r="E231" s="54"/>
      <c r="F231" s="55" t="s">
        <v>76</v>
      </c>
      <c r="G231" s="56"/>
      <c r="H231" s="56"/>
      <c r="I231" s="56"/>
      <c r="J231" s="54"/>
      <c r="K231" s="49"/>
      <c r="L231" s="57">
        <f t="shared" ref="L231:Q231" si="1229">BT210</f>
        <v>39</v>
      </c>
      <c r="M231" s="57">
        <f t="shared" si="1229"/>
        <v>49</v>
      </c>
      <c r="N231" s="57">
        <f t="shared" si="1229"/>
        <v>2</v>
      </c>
      <c r="O231" s="57">
        <f t="shared" si="1229"/>
        <v>7</v>
      </c>
      <c r="P231" s="57">
        <f t="shared" si="1229"/>
        <v>1</v>
      </c>
      <c r="Q231" s="57">
        <f t="shared" si="1229"/>
        <v>3</v>
      </c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4"/>
      <c r="CH231" s="74"/>
      <c r="CI231" s="74"/>
      <c r="CJ231" s="74"/>
      <c r="CK231" s="74"/>
      <c r="CL231" s="74"/>
      <c r="CM231" s="74"/>
      <c r="CN231" s="74"/>
    </row>
    <row r="232" spans="1:92" x14ac:dyDescent="0.25"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/>
      <c r="BN232" s="74"/>
      <c r="BO232" s="74"/>
      <c r="BP232" s="74"/>
      <c r="BQ232" s="74"/>
      <c r="BR232" s="74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4"/>
      <c r="CH232" s="74"/>
      <c r="CI232" s="74"/>
      <c r="CJ232" s="74"/>
      <c r="CK232" s="74"/>
      <c r="CL232" s="74"/>
      <c r="CM232" s="74"/>
      <c r="CN232" s="74"/>
    </row>
    <row r="234" spans="1:92" ht="23" x14ac:dyDescent="0.5">
      <c r="A234" s="202" t="s">
        <v>147</v>
      </c>
      <c r="B234" s="202"/>
      <c r="C234" s="202"/>
      <c r="D234" s="202"/>
      <c r="E234" s="202"/>
      <c r="F234" s="202"/>
      <c r="G234" s="202"/>
      <c r="H234" s="202"/>
      <c r="I234" s="202"/>
      <c r="J234" s="202"/>
      <c r="K234" s="202"/>
      <c r="L234" s="202"/>
      <c r="M234" s="202"/>
      <c r="N234" s="202"/>
      <c r="O234" s="202"/>
      <c r="P234" s="202"/>
      <c r="Q234" s="202"/>
    </row>
    <row r="236" spans="1:92" x14ac:dyDescent="0.25">
      <c r="A236">
        <v>1</v>
      </c>
      <c r="C236" s="78" t="s">
        <v>158</v>
      </c>
    </row>
    <row r="237" spans="1:92" x14ac:dyDescent="0.25">
      <c r="A237">
        <v>2</v>
      </c>
      <c r="C237" s="78" t="s">
        <v>157</v>
      </c>
    </row>
    <row r="238" spans="1:92" x14ac:dyDescent="0.25">
      <c r="A238">
        <v>3</v>
      </c>
      <c r="C238" s="78" t="s">
        <v>108</v>
      </c>
    </row>
    <row r="239" spans="1:92" x14ac:dyDescent="0.25">
      <c r="A239">
        <v>4</v>
      </c>
      <c r="C239" s="78" t="s">
        <v>156</v>
      </c>
    </row>
    <row r="240" spans="1:92" x14ac:dyDescent="0.25">
      <c r="A240">
        <v>5</v>
      </c>
      <c r="C240" s="78" t="s">
        <v>115</v>
      </c>
    </row>
    <row r="241" spans="1:3" x14ac:dyDescent="0.25">
      <c r="A241">
        <v>6</v>
      </c>
      <c r="C241" s="78" t="s">
        <v>112</v>
      </c>
    </row>
    <row r="242" spans="1:3" x14ac:dyDescent="0.25">
      <c r="A242">
        <v>7</v>
      </c>
      <c r="C242" s="78" t="s">
        <v>107</v>
      </c>
    </row>
    <row r="243" spans="1:3" x14ac:dyDescent="0.25">
      <c r="A243">
        <v>8</v>
      </c>
      <c r="C243" s="78" t="s">
        <v>79</v>
      </c>
    </row>
    <row r="244" spans="1:3" x14ac:dyDescent="0.25">
      <c r="A244">
        <v>9</v>
      </c>
      <c r="C244" s="78" t="s">
        <v>110</v>
      </c>
    </row>
    <row r="245" spans="1:3" x14ac:dyDescent="0.25">
      <c r="A245">
        <v>10</v>
      </c>
      <c r="C245" s="78" t="s">
        <v>155</v>
      </c>
    </row>
    <row r="246" spans="1:3" x14ac:dyDescent="0.25">
      <c r="A246">
        <v>11</v>
      </c>
      <c r="C246" s="78" t="s">
        <v>80</v>
      </c>
    </row>
  </sheetData>
  <mergeCells count="22">
    <mergeCell ref="A234:Q234"/>
    <mergeCell ref="C1:S1"/>
    <mergeCell ref="X1:Y1"/>
    <mergeCell ref="X2:Y2"/>
    <mergeCell ref="X3:Y3"/>
    <mergeCell ref="W21:W23"/>
    <mergeCell ref="X21:X23"/>
    <mergeCell ref="Y21:Y23"/>
    <mergeCell ref="V21:V23"/>
    <mergeCell ref="E163:F163"/>
    <mergeCell ref="A2:B2"/>
    <mergeCell ref="E177:F177"/>
    <mergeCell ref="E178:F178"/>
    <mergeCell ref="E173:F173"/>
    <mergeCell ref="E174:F174"/>
    <mergeCell ref="E175:F175"/>
    <mergeCell ref="E176:F176"/>
    <mergeCell ref="E166:F166"/>
    <mergeCell ref="E167:F167"/>
    <mergeCell ref="E168:F168"/>
    <mergeCell ref="E165:F165"/>
    <mergeCell ref="E164:F164"/>
  </mergeCells>
  <phoneticPr fontId="21" type="noConversion"/>
  <conditionalFormatting sqref="B119:C124 B129:C134 B139:C144 B153:C158">
    <cfRule type="expression" dxfId="504" priority="943" stopIfTrue="1">
      <formula>$W119="R"</formula>
    </cfRule>
    <cfRule type="expression" dxfId="503" priority="944" stopIfTrue="1">
      <formula>$W119="G"</formula>
    </cfRule>
  </conditionalFormatting>
  <conditionalFormatting sqref="E119:J124 E129:J134 E139:J144 E153:J158">
    <cfRule type="expression" dxfId="502" priority="945" stopIfTrue="1">
      <formula>$X119="L"</formula>
    </cfRule>
    <cfRule type="expression" dxfId="501" priority="946" stopIfTrue="1">
      <formula>$X119="B"</formula>
    </cfRule>
  </conditionalFormatting>
  <conditionalFormatting sqref="R25:U30 R35:U40 R45:U50 R55:U60 R67:U72 R77:U82 R87:U92 R97:U102">
    <cfRule type="expression" dxfId="500" priority="936" stopIfTrue="1">
      <formula>($L25+$M25)&lt;1</formula>
    </cfRule>
  </conditionalFormatting>
  <conditionalFormatting sqref="E6:J8 E14:J16">
    <cfRule type="expression" dxfId="499" priority="901" stopIfTrue="1">
      <formula>($E6+$F6)=0</formula>
    </cfRule>
  </conditionalFormatting>
  <conditionalFormatting sqref="AB16:AR16 AS1:AS16 AC23:AC30 AC32:AC40 AC42:AC82 AC84:AC92 AC94:AC103 V103:AB103">
    <cfRule type="expression" dxfId="498" priority="960" stopIfTrue="1">
      <formula>$A$1=1</formula>
    </cfRule>
  </conditionalFormatting>
  <conditionalFormatting sqref="A1">
    <cfRule type="cellIs" dxfId="497" priority="961" stopIfTrue="1" operator="lessThan">
      <formula>1</formula>
    </cfRule>
  </conditionalFormatting>
  <conditionalFormatting sqref="AB1:AJ2 A2:B2 V115:AB178 AB15:AR15 AB14:AC14 AI3:AJ5 AK1:AO5 AB3:AH13 AJ14:AR14 AQ6:AR13 AI6:AO13 V21:AB102">
    <cfRule type="expression" dxfId="496" priority="962" stopIfTrue="1">
      <formula>$A$1&lt;&gt;1</formula>
    </cfRule>
  </conditionalFormatting>
  <conditionalFormatting sqref="V25:Y30 V35:Y40 V55:Y60 V67:Y72 V45:Y50 V77:Y82 V87:Y92 V97:Y102">
    <cfRule type="expression" dxfId="495" priority="864">
      <formula>$A$1=1</formula>
    </cfRule>
  </conditionalFormatting>
  <conditionalFormatting sqref="AD2:AH13">
    <cfRule type="expression" dxfId="494" priority="863">
      <formula>$A$1=1</formula>
    </cfRule>
  </conditionalFormatting>
  <conditionalFormatting sqref="E5:J8 U5:Z8 E13:J16 U13:Z16">
    <cfRule type="expression" dxfId="493" priority="862">
      <formula>$A$1=2</formula>
    </cfRule>
  </conditionalFormatting>
  <conditionalFormatting sqref="R119:U124">
    <cfRule type="expression" dxfId="492" priority="861" stopIfTrue="1">
      <formula>($L119+$M119)&lt;1</formula>
    </cfRule>
  </conditionalFormatting>
  <conditionalFormatting sqref="R129:U134">
    <cfRule type="expression" dxfId="491" priority="860" stopIfTrue="1">
      <formula>($L129+$M129)&lt;1</formula>
    </cfRule>
  </conditionalFormatting>
  <conditionalFormatting sqref="R139:U144">
    <cfRule type="expression" dxfId="490" priority="859" stopIfTrue="1">
      <formula>($L139+$M139)&lt;1</formula>
    </cfRule>
  </conditionalFormatting>
  <conditionalFormatting sqref="R153:U158">
    <cfRule type="expression" dxfId="489" priority="858" stopIfTrue="1">
      <formula>($L153+$M153)&lt;1</formula>
    </cfRule>
  </conditionalFormatting>
  <conditionalFormatting sqref="R163:U168">
    <cfRule type="expression" dxfId="488" priority="857" stopIfTrue="1">
      <formula>($L163+$M163)&lt;1</formula>
    </cfRule>
  </conditionalFormatting>
  <conditionalFormatting sqref="R173:U178">
    <cfRule type="expression" dxfId="487" priority="856" stopIfTrue="1">
      <formula>($L173+$M173)&lt;1</formula>
    </cfRule>
  </conditionalFormatting>
  <conditionalFormatting sqref="R191:U196">
    <cfRule type="expression" dxfId="486" priority="855" stopIfTrue="1">
      <formula>($L191+$M191)&lt;1</formula>
    </cfRule>
  </conditionalFormatting>
  <conditionalFormatting sqref="R202:U207">
    <cfRule type="expression" dxfId="485" priority="854" stopIfTrue="1">
      <formula>($L202+$M202)&lt;1</formula>
    </cfRule>
  </conditionalFormatting>
  <conditionalFormatting sqref="AC31">
    <cfRule type="expression" dxfId="484" priority="852" stopIfTrue="1">
      <formula>$A$1=1</formula>
    </cfRule>
  </conditionalFormatting>
  <conditionalFormatting sqref="AC41">
    <cfRule type="expression" dxfId="483" priority="826" stopIfTrue="1">
      <formula>$A$1=1</formula>
    </cfRule>
  </conditionalFormatting>
  <conditionalFormatting sqref="AC83">
    <cfRule type="expression" dxfId="482" priority="800" stopIfTrue="1">
      <formula>$A$1=1</formula>
    </cfRule>
  </conditionalFormatting>
  <conditionalFormatting sqref="AC93">
    <cfRule type="expression" dxfId="481" priority="774" stopIfTrue="1">
      <formula>$A$1=1</formula>
    </cfRule>
  </conditionalFormatting>
  <conditionalFormatting sqref="E5:J24 T17:U23 U13:V16 T9:U12 U5:V8">
    <cfRule type="expression" dxfId="480" priority="747">
      <formula>$A$1=2</formula>
    </cfRule>
  </conditionalFormatting>
  <conditionalFormatting sqref="A9:S12 A17:S23">
    <cfRule type="expression" dxfId="479" priority="746">
      <formula>$A$1=2</formula>
    </cfRule>
  </conditionalFormatting>
  <conditionalFormatting sqref="A24:U24 A34:U34 V66 V138 V152 V201">
    <cfRule type="expression" dxfId="478" priority="745">
      <formula>$A$1=2</formula>
    </cfRule>
  </conditionalFormatting>
  <conditionalFormatting sqref="A32:U33">
    <cfRule type="expression" dxfId="477" priority="742">
      <formula>$A$1=2</formula>
    </cfRule>
  </conditionalFormatting>
  <conditionalFormatting sqref="A31:U31">
    <cfRule type="expression" dxfId="476" priority="741">
      <formula>$A$1=2</formula>
    </cfRule>
  </conditionalFormatting>
  <conditionalFormatting sqref="A44:U44">
    <cfRule type="expression" dxfId="475" priority="692">
      <formula>$A$1=2</formula>
    </cfRule>
  </conditionalFormatting>
  <conditionalFormatting sqref="A42:U43">
    <cfRule type="expression" dxfId="474" priority="691">
      <formula>$A$1=2</formula>
    </cfRule>
  </conditionalFormatting>
  <conditionalFormatting sqref="A41:U41">
    <cfRule type="expression" dxfId="473" priority="690">
      <formula>$A$1=2</formula>
    </cfRule>
  </conditionalFormatting>
  <conditionalFormatting sqref="A54:U54">
    <cfRule type="expression" dxfId="472" priority="641">
      <formula>$A$1=2</formula>
    </cfRule>
  </conditionalFormatting>
  <conditionalFormatting sqref="A52:U53">
    <cfRule type="expression" dxfId="471" priority="640">
      <formula>$A$1=2</formula>
    </cfRule>
  </conditionalFormatting>
  <conditionalFormatting sqref="A51:U51">
    <cfRule type="expression" dxfId="470" priority="639">
      <formula>$A$1=2</formula>
    </cfRule>
  </conditionalFormatting>
  <conditionalFormatting sqref="A64:U65">
    <cfRule type="expression" dxfId="469" priority="589">
      <formula>$A$1=2</formula>
    </cfRule>
  </conditionalFormatting>
  <conditionalFormatting sqref="A63:U63">
    <cfRule type="expression" dxfId="468" priority="588">
      <formula>$A$1=2</formula>
    </cfRule>
  </conditionalFormatting>
  <conditionalFormatting sqref="A76:U76">
    <cfRule type="expression" dxfId="467" priority="539">
      <formula>$A$1=2</formula>
    </cfRule>
  </conditionalFormatting>
  <conditionalFormatting sqref="A74:U75">
    <cfRule type="expression" dxfId="466" priority="538">
      <formula>$A$1=2</formula>
    </cfRule>
  </conditionalFormatting>
  <conditionalFormatting sqref="A73:U73">
    <cfRule type="expression" dxfId="465" priority="537">
      <formula>$A$1=2</formula>
    </cfRule>
  </conditionalFormatting>
  <conditionalFormatting sqref="A86:U86">
    <cfRule type="expression" dxfId="464" priority="488">
      <formula>$A$1=2</formula>
    </cfRule>
  </conditionalFormatting>
  <conditionalFormatting sqref="A84:U85">
    <cfRule type="expression" dxfId="463" priority="487">
      <formula>$A$1=2</formula>
    </cfRule>
  </conditionalFormatting>
  <conditionalFormatting sqref="A83:U83">
    <cfRule type="expression" dxfId="462" priority="486">
      <formula>$A$1=2</formula>
    </cfRule>
  </conditionalFormatting>
  <conditionalFormatting sqref="A96:U96">
    <cfRule type="expression" dxfId="461" priority="437">
      <formula>$A$1=2</formula>
    </cfRule>
  </conditionalFormatting>
  <conditionalFormatting sqref="A94:U95">
    <cfRule type="expression" dxfId="460" priority="436">
      <formula>$A$1=2</formula>
    </cfRule>
  </conditionalFormatting>
  <conditionalFormatting sqref="A93:U93">
    <cfRule type="expression" dxfId="459" priority="435">
      <formula>$A$1=2</formula>
    </cfRule>
  </conditionalFormatting>
  <conditionalFormatting sqref="B116:C118">
    <cfRule type="expression" dxfId="458" priority="423" stopIfTrue="1">
      <formula>AND($W116="L",$X116=1)</formula>
    </cfRule>
    <cfRule type="expression" dxfId="457" priority="424" stopIfTrue="1">
      <formula>AND($W116="L",$X116=2)</formula>
    </cfRule>
    <cfRule type="expression" dxfId="456" priority="425" stopIfTrue="1">
      <formula>AND($W116="L",$X116=1)</formula>
    </cfRule>
    <cfRule type="expression" dxfId="455" priority="426" stopIfTrue="1">
      <formula>AND($W116="G",$X116=3)</formula>
    </cfRule>
    <cfRule type="expression" dxfId="454" priority="427" stopIfTrue="1">
      <formula>AND($W116="R",$X116=2)</formula>
    </cfRule>
    <cfRule type="expression" dxfId="453" priority="428" stopIfTrue="1">
      <formula>AND($W116="G",$X116=1)</formula>
    </cfRule>
    <cfRule type="expression" dxfId="452" priority="429" stopIfTrue="1">
      <formula>AND($W116="R",$X116=1)</formula>
    </cfRule>
    <cfRule type="expression" dxfId="451" priority="430" stopIfTrue="1">
      <formula>AND($W116="R",$X116=3)</formula>
    </cfRule>
    <cfRule type="expression" dxfId="450" priority="431" stopIfTrue="1">
      <formula>AND($W116="R",$X116=2)</formula>
    </cfRule>
    <cfRule type="expression" dxfId="449" priority="432" stopIfTrue="1">
      <formula>AND($W116="B",$X116=3)</formula>
    </cfRule>
    <cfRule type="expression" dxfId="448" priority="433" stopIfTrue="1">
      <formula>AND($W116="B",$X116=2)</formula>
    </cfRule>
    <cfRule type="expression" dxfId="447" priority="434" stopIfTrue="1">
      <formula>AND($W116="B",$X116=1)</formula>
    </cfRule>
  </conditionalFormatting>
  <conditionalFormatting sqref="E116:J118">
    <cfRule type="expression" dxfId="446" priority="411" stopIfTrue="1">
      <formula>AND($W116="L",$Y116=3)</formula>
    </cfRule>
    <cfRule type="expression" dxfId="445" priority="412" stopIfTrue="1">
      <formula>AND($W116="L",$Y116=2)</formula>
    </cfRule>
    <cfRule type="expression" dxfId="444" priority="413" stopIfTrue="1">
      <formula>AND($W116="L",$Y116=1)</formula>
    </cfRule>
    <cfRule type="expression" dxfId="443" priority="414" stopIfTrue="1">
      <formula>AND($W116="G",$Y116=3)</formula>
    </cfRule>
    <cfRule type="expression" dxfId="442" priority="415" stopIfTrue="1">
      <formula>AND($W116="G",$Y116=2)</formula>
    </cfRule>
    <cfRule type="expression" dxfId="441" priority="416" stopIfTrue="1">
      <formula>AND($W116="G",$Y116=1)</formula>
    </cfRule>
    <cfRule type="expression" dxfId="440" priority="417" stopIfTrue="1">
      <formula>AND($W116="R",$Y116=1)</formula>
    </cfRule>
    <cfRule type="expression" dxfId="439" priority="418" stopIfTrue="1">
      <formula>AND($W116="R",$Y116=3)</formula>
    </cfRule>
    <cfRule type="expression" dxfId="438" priority="419" stopIfTrue="1">
      <formula>AND($W116="R",$Y116=2)</formula>
    </cfRule>
    <cfRule type="expression" dxfId="437" priority="420" stopIfTrue="1">
      <formula>AND($W116="B",$Y116=3)</formula>
    </cfRule>
    <cfRule type="expression" dxfId="436" priority="421" stopIfTrue="1">
      <formula>AND($W116="B",$Y116=2)</formula>
    </cfRule>
    <cfRule type="expression" dxfId="435" priority="422" stopIfTrue="1">
      <formula>AND($W116="B",$Y116=1)</formula>
    </cfRule>
  </conditionalFormatting>
  <conditionalFormatting sqref="B115:C115">
    <cfRule type="expression" dxfId="434" priority="399" stopIfTrue="1">
      <formula>AND($W115="L",$X115=1)</formula>
    </cfRule>
    <cfRule type="expression" dxfId="433" priority="400" stopIfTrue="1">
      <formula>AND($W115="L",$X115=2)</formula>
    </cfRule>
    <cfRule type="expression" dxfId="432" priority="401" stopIfTrue="1">
      <formula>AND($W115="L",$X115=1)</formula>
    </cfRule>
    <cfRule type="expression" dxfId="431" priority="402" stopIfTrue="1">
      <formula>AND($W115="G",$X115=3)</formula>
    </cfRule>
    <cfRule type="expression" dxfId="430" priority="403" stopIfTrue="1">
      <formula>AND($W115="R",$X115=2)</formula>
    </cfRule>
    <cfRule type="expression" dxfId="429" priority="404" stopIfTrue="1">
      <formula>AND($W115="G",$X115=1)</formula>
    </cfRule>
    <cfRule type="expression" dxfId="428" priority="405" stopIfTrue="1">
      <formula>AND($W115="R",$X115=1)</formula>
    </cfRule>
    <cfRule type="expression" dxfId="427" priority="406" stopIfTrue="1">
      <formula>AND($W115="R",$X115=3)</formula>
    </cfRule>
    <cfRule type="expression" dxfId="426" priority="407" stopIfTrue="1">
      <formula>AND($W115="R",$X115=2)</formula>
    </cfRule>
    <cfRule type="expression" dxfId="425" priority="408" stopIfTrue="1">
      <formula>AND($W115="B",$X115=3)</formula>
    </cfRule>
    <cfRule type="expression" dxfId="424" priority="409" stopIfTrue="1">
      <formula>AND($W115="B",$X115=2)</formula>
    </cfRule>
    <cfRule type="expression" dxfId="423" priority="410" stopIfTrue="1">
      <formula>AND($W115="B",$X115=1)</formula>
    </cfRule>
  </conditionalFormatting>
  <conditionalFormatting sqref="E115:J115">
    <cfRule type="expression" dxfId="422" priority="387" stopIfTrue="1">
      <formula>AND($W115="L",$Y115=3)</formula>
    </cfRule>
    <cfRule type="expression" dxfId="421" priority="388" stopIfTrue="1">
      <formula>AND($W115="L",$Y115=2)</formula>
    </cfRule>
    <cfRule type="expression" dxfId="420" priority="389" stopIfTrue="1">
      <formula>AND($W115="L",$Y115=1)</formula>
    </cfRule>
    <cfRule type="expression" dxfId="419" priority="390" stopIfTrue="1">
      <formula>AND($W115="G",$Y115=3)</formula>
    </cfRule>
    <cfRule type="expression" dxfId="418" priority="391" stopIfTrue="1">
      <formula>AND($W115="G",$Y115=2)</formula>
    </cfRule>
    <cfRule type="expression" dxfId="417" priority="392" stopIfTrue="1">
      <formula>AND($W115="G",$Y115=1)</formula>
    </cfRule>
    <cfRule type="expression" dxfId="416" priority="393" stopIfTrue="1">
      <formula>AND($W115="R",$Y115=1)</formula>
    </cfRule>
    <cfRule type="expression" dxfId="415" priority="394" stopIfTrue="1">
      <formula>AND($W115="R",$Y115=3)</formula>
    </cfRule>
    <cfRule type="expression" dxfId="414" priority="395" stopIfTrue="1">
      <formula>AND($W115="R",$Y115=2)</formula>
    </cfRule>
    <cfRule type="expression" dxfId="413" priority="396" stopIfTrue="1">
      <formula>AND($W115="B",$Y115=3)</formula>
    </cfRule>
    <cfRule type="expression" dxfId="412" priority="397" stopIfTrue="1">
      <formula>AND($W115="B",$Y115=2)</formula>
    </cfRule>
    <cfRule type="expression" dxfId="411" priority="398" stopIfTrue="1">
      <formula>AND($W115="B",$Y115=1)</formula>
    </cfRule>
  </conditionalFormatting>
  <conditionalFormatting sqref="A118:U118">
    <cfRule type="expression" dxfId="410" priority="386">
      <formula>$A$1=2</formula>
    </cfRule>
  </conditionalFormatting>
  <conditionalFormatting sqref="A116:U117">
    <cfRule type="expression" dxfId="409" priority="385">
      <formula>$A$1=2</formula>
    </cfRule>
  </conditionalFormatting>
  <conditionalFormatting sqref="A115:U115">
    <cfRule type="expression" dxfId="408" priority="384">
      <formula>$A$1=2</formula>
    </cfRule>
  </conditionalFormatting>
  <conditionalFormatting sqref="B126:C128">
    <cfRule type="expression" dxfId="407" priority="372" stopIfTrue="1">
      <formula>AND($W126="L",$X126=1)</formula>
    </cfRule>
    <cfRule type="expression" dxfId="406" priority="373" stopIfTrue="1">
      <formula>AND($W126="L",$X126=2)</formula>
    </cfRule>
    <cfRule type="expression" dxfId="405" priority="374" stopIfTrue="1">
      <formula>AND($W126="L",$X126=1)</formula>
    </cfRule>
    <cfRule type="expression" dxfId="404" priority="375" stopIfTrue="1">
      <formula>AND($W126="G",$X126=3)</formula>
    </cfRule>
    <cfRule type="expression" dxfId="403" priority="376" stopIfTrue="1">
      <formula>AND($W126="R",$X126=2)</formula>
    </cfRule>
    <cfRule type="expression" dxfId="402" priority="377" stopIfTrue="1">
      <formula>AND($W126="G",$X126=1)</formula>
    </cfRule>
    <cfRule type="expression" dxfId="401" priority="378" stopIfTrue="1">
      <formula>AND($W126="R",$X126=1)</formula>
    </cfRule>
    <cfRule type="expression" dxfId="400" priority="379" stopIfTrue="1">
      <formula>AND($W126="R",$X126=3)</formula>
    </cfRule>
    <cfRule type="expression" dxfId="399" priority="380" stopIfTrue="1">
      <formula>AND($W126="R",$X126=2)</formula>
    </cfRule>
    <cfRule type="expression" dxfId="398" priority="381" stopIfTrue="1">
      <formula>AND($W126="B",$X126=3)</formula>
    </cfRule>
    <cfRule type="expression" dxfId="397" priority="382" stopIfTrue="1">
      <formula>AND($W126="B",$X126=2)</formula>
    </cfRule>
    <cfRule type="expression" dxfId="396" priority="383" stopIfTrue="1">
      <formula>AND($W126="B",$X126=1)</formula>
    </cfRule>
  </conditionalFormatting>
  <conditionalFormatting sqref="E126:J128">
    <cfRule type="expression" dxfId="395" priority="360" stopIfTrue="1">
      <formula>AND($W126="L",$Y126=3)</formula>
    </cfRule>
    <cfRule type="expression" dxfId="394" priority="361" stopIfTrue="1">
      <formula>AND($W126="L",$Y126=2)</formula>
    </cfRule>
    <cfRule type="expression" dxfId="393" priority="362" stopIfTrue="1">
      <formula>AND($W126="L",$Y126=1)</formula>
    </cfRule>
    <cfRule type="expression" dxfId="392" priority="363" stopIfTrue="1">
      <formula>AND($W126="G",$Y126=3)</formula>
    </cfRule>
    <cfRule type="expression" dxfId="391" priority="364" stopIfTrue="1">
      <formula>AND($W126="G",$Y126=2)</formula>
    </cfRule>
    <cfRule type="expression" dxfId="390" priority="365" stopIfTrue="1">
      <formula>AND($W126="G",$Y126=1)</formula>
    </cfRule>
    <cfRule type="expression" dxfId="389" priority="366" stopIfTrue="1">
      <formula>AND($W126="R",$Y126=1)</formula>
    </cfRule>
    <cfRule type="expression" dxfId="388" priority="367" stopIfTrue="1">
      <formula>AND($W126="R",$Y126=3)</formula>
    </cfRule>
    <cfRule type="expression" dxfId="387" priority="368" stopIfTrue="1">
      <formula>AND($W126="R",$Y126=2)</formula>
    </cfRule>
    <cfRule type="expression" dxfId="386" priority="369" stopIfTrue="1">
      <formula>AND($W126="B",$Y126=3)</formula>
    </cfRule>
    <cfRule type="expression" dxfId="385" priority="370" stopIfTrue="1">
      <formula>AND($W126="B",$Y126=2)</formula>
    </cfRule>
    <cfRule type="expression" dxfId="384" priority="371" stopIfTrue="1">
      <formula>AND($W126="B",$Y126=1)</formula>
    </cfRule>
  </conditionalFormatting>
  <conditionalFormatting sqref="B125:C125">
    <cfRule type="expression" dxfId="383" priority="348" stopIfTrue="1">
      <formula>AND($W125="L",$X125=1)</formula>
    </cfRule>
    <cfRule type="expression" dxfId="382" priority="349" stopIfTrue="1">
      <formula>AND($W125="L",$X125=2)</formula>
    </cfRule>
    <cfRule type="expression" dxfId="381" priority="350" stopIfTrue="1">
      <formula>AND($W125="L",$X125=1)</formula>
    </cfRule>
    <cfRule type="expression" dxfId="380" priority="351" stopIfTrue="1">
      <formula>AND($W125="G",$X125=3)</formula>
    </cfRule>
    <cfRule type="expression" dxfId="379" priority="352" stopIfTrue="1">
      <formula>AND($W125="R",$X125=2)</formula>
    </cfRule>
    <cfRule type="expression" dxfId="378" priority="353" stopIfTrue="1">
      <formula>AND($W125="G",$X125=1)</formula>
    </cfRule>
    <cfRule type="expression" dxfId="377" priority="354" stopIfTrue="1">
      <formula>AND($W125="R",$X125=1)</formula>
    </cfRule>
    <cfRule type="expression" dxfId="376" priority="355" stopIfTrue="1">
      <formula>AND($W125="R",$X125=3)</formula>
    </cfRule>
    <cfRule type="expression" dxfId="375" priority="356" stopIfTrue="1">
      <formula>AND($W125="R",$X125=2)</formula>
    </cfRule>
    <cfRule type="expression" dxfId="374" priority="357" stopIfTrue="1">
      <formula>AND($W125="B",$X125=3)</formula>
    </cfRule>
    <cfRule type="expression" dxfId="373" priority="358" stopIfTrue="1">
      <formula>AND($W125="B",$X125=2)</formula>
    </cfRule>
    <cfRule type="expression" dxfId="372" priority="359" stopIfTrue="1">
      <formula>AND($W125="B",$X125=1)</formula>
    </cfRule>
  </conditionalFormatting>
  <conditionalFormatting sqref="E125:J125">
    <cfRule type="expression" dxfId="371" priority="336" stopIfTrue="1">
      <formula>AND($W125="L",$Y125=3)</formula>
    </cfRule>
    <cfRule type="expression" dxfId="370" priority="337" stopIfTrue="1">
      <formula>AND($W125="L",$Y125=2)</formula>
    </cfRule>
    <cfRule type="expression" dxfId="369" priority="338" stopIfTrue="1">
      <formula>AND($W125="L",$Y125=1)</formula>
    </cfRule>
    <cfRule type="expression" dxfId="368" priority="339" stopIfTrue="1">
      <formula>AND($W125="G",$Y125=3)</formula>
    </cfRule>
    <cfRule type="expression" dxfId="367" priority="340" stopIfTrue="1">
      <formula>AND($W125="G",$Y125=2)</formula>
    </cfRule>
    <cfRule type="expression" dxfId="366" priority="341" stopIfTrue="1">
      <formula>AND($W125="G",$Y125=1)</formula>
    </cfRule>
    <cfRule type="expression" dxfId="365" priority="342" stopIfTrue="1">
      <formula>AND($W125="R",$Y125=1)</formula>
    </cfRule>
    <cfRule type="expression" dxfId="364" priority="343" stopIfTrue="1">
      <formula>AND($W125="R",$Y125=3)</formula>
    </cfRule>
    <cfRule type="expression" dxfId="363" priority="344" stopIfTrue="1">
      <formula>AND($W125="R",$Y125=2)</formula>
    </cfRule>
    <cfRule type="expression" dxfId="362" priority="345" stopIfTrue="1">
      <formula>AND($W125="B",$Y125=3)</formula>
    </cfRule>
    <cfRule type="expression" dxfId="361" priority="346" stopIfTrue="1">
      <formula>AND($W125="B",$Y125=2)</formula>
    </cfRule>
    <cfRule type="expression" dxfId="360" priority="347" stopIfTrue="1">
      <formula>AND($W125="B",$Y125=1)</formula>
    </cfRule>
  </conditionalFormatting>
  <conditionalFormatting sqref="A128:U128">
    <cfRule type="expression" dxfId="359" priority="335">
      <formula>$A$1=2</formula>
    </cfRule>
  </conditionalFormatting>
  <conditionalFormatting sqref="A126:U127">
    <cfRule type="expression" dxfId="358" priority="334">
      <formula>$A$1=2</formula>
    </cfRule>
  </conditionalFormatting>
  <conditionalFormatting sqref="A125:U125">
    <cfRule type="expression" dxfId="357" priority="333">
      <formula>$A$1=2</formula>
    </cfRule>
  </conditionalFormatting>
  <conditionalFormatting sqref="B136:C138">
    <cfRule type="expression" dxfId="356" priority="321" stopIfTrue="1">
      <formula>AND($W136="L",$X136=1)</formula>
    </cfRule>
    <cfRule type="expression" dxfId="355" priority="322" stopIfTrue="1">
      <formula>AND($W136="L",$X136=2)</formula>
    </cfRule>
    <cfRule type="expression" dxfId="354" priority="323" stopIfTrue="1">
      <formula>AND($W136="L",$X136=1)</formula>
    </cfRule>
    <cfRule type="expression" dxfId="353" priority="324" stopIfTrue="1">
      <formula>AND($W136="G",$X136=3)</formula>
    </cfRule>
    <cfRule type="expression" dxfId="352" priority="325" stopIfTrue="1">
      <formula>AND($W136="R",$X136=2)</formula>
    </cfRule>
    <cfRule type="expression" dxfId="351" priority="326" stopIfTrue="1">
      <formula>AND($W136="G",$X136=1)</formula>
    </cfRule>
    <cfRule type="expression" dxfId="350" priority="327" stopIfTrue="1">
      <formula>AND($W136="R",$X136=1)</formula>
    </cfRule>
    <cfRule type="expression" dxfId="349" priority="328" stopIfTrue="1">
      <formula>AND($W136="R",$X136=3)</formula>
    </cfRule>
    <cfRule type="expression" dxfId="348" priority="329" stopIfTrue="1">
      <formula>AND($W136="R",$X136=2)</formula>
    </cfRule>
    <cfRule type="expression" dxfId="347" priority="330" stopIfTrue="1">
      <formula>AND($W136="B",$X136=3)</formula>
    </cfRule>
    <cfRule type="expression" dxfId="346" priority="331" stopIfTrue="1">
      <formula>AND($W136="B",$X136=2)</formula>
    </cfRule>
    <cfRule type="expression" dxfId="345" priority="332" stopIfTrue="1">
      <formula>AND($W136="B",$X136=1)</formula>
    </cfRule>
  </conditionalFormatting>
  <conditionalFormatting sqref="E136:J138">
    <cfRule type="expression" dxfId="344" priority="309" stopIfTrue="1">
      <formula>AND($W136="L",$Y136=3)</formula>
    </cfRule>
    <cfRule type="expression" dxfId="343" priority="310" stopIfTrue="1">
      <formula>AND($W136="L",$Y136=2)</formula>
    </cfRule>
    <cfRule type="expression" dxfId="342" priority="311" stopIfTrue="1">
      <formula>AND($W136="L",$Y136=1)</formula>
    </cfRule>
    <cfRule type="expression" dxfId="341" priority="312" stopIfTrue="1">
      <formula>AND($W136="G",$Y136=3)</formula>
    </cfRule>
    <cfRule type="expression" dxfId="340" priority="313" stopIfTrue="1">
      <formula>AND($W136="G",$Y136=2)</formula>
    </cfRule>
    <cfRule type="expression" dxfId="339" priority="314" stopIfTrue="1">
      <formula>AND($W136="G",$Y136=1)</formula>
    </cfRule>
    <cfRule type="expression" dxfId="338" priority="315" stopIfTrue="1">
      <formula>AND($W136="R",$Y136=1)</formula>
    </cfRule>
    <cfRule type="expression" dxfId="337" priority="316" stopIfTrue="1">
      <formula>AND($W136="R",$Y136=3)</formula>
    </cfRule>
    <cfRule type="expression" dxfId="336" priority="317" stopIfTrue="1">
      <formula>AND($W136="R",$Y136=2)</formula>
    </cfRule>
    <cfRule type="expression" dxfId="335" priority="318" stopIfTrue="1">
      <formula>AND($W136="B",$Y136=3)</formula>
    </cfRule>
    <cfRule type="expression" dxfId="334" priority="319" stopIfTrue="1">
      <formula>AND($W136="B",$Y136=2)</formula>
    </cfRule>
    <cfRule type="expression" dxfId="333" priority="320" stopIfTrue="1">
      <formula>AND($W136="B",$Y136=1)</formula>
    </cfRule>
  </conditionalFormatting>
  <conditionalFormatting sqref="B135:C135">
    <cfRule type="expression" dxfId="332" priority="297" stopIfTrue="1">
      <formula>AND($W135="L",$X135=1)</formula>
    </cfRule>
    <cfRule type="expression" dxfId="331" priority="298" stopIfTrue="1">
      <formula>AND($W135="L",$X135=2)</formula>
    </cfRule>
    <cfRule type="expression" dxfId="330" priority="299" stopIfTrue="1">
      <formula>AND($W135="L",$X135=1)</formula>
    </cfRule>
    <cfRule type="expression" dxfId="329" priority="300" stopIfTrue="1">
      <formula>AND($W135="G",$X135=3)</formula>
    </cfRule>
    <cfRule type="expression" dxfId="328" priority="301" stopIfTrue="1">
      <formula>AND($W135="R",$X135=2)</formula>
    </cfRule>
    <cfRule type="expression" dxfId="327" priority="302" stopIfTrue="1">
      <formula>AND($W135="G",$X135=1)</formula>
    </cfRule>
    <cfRule type="expression" dxfId="326" priority="303" stopIfTrue="1">
      <formula>AND($W135="R",$X135=1)</formula>
    </cfRule>
    <cfRule type="expression" dxfId="325" priority="304" stopIfTrue="1">
      <formula>AND($W135="R",$X135=3)</formula>
    </cfRule>
    <cfRule type="expression" dxfId="324" priority="305" stopIfTrue="1">
      <formula>AND($W135="R",$X135=2)</formula>
    </cfRule>
    <cfRule type="expression" dxfId="323" priority="306" stopIfTrue="1">
      <formula>AND($W135="B",$X135=3)</formula>
    </cfRule>
    <cfRule type="expression" dxfId="322" priority="307" stopIfTrue="1">
      <formula>AND($W135="B",$X135=2)</formula>
    </cfRule>
    <cfRule type="expression" dxfId="321" priority="308" stopIfTrue="1">
      <formula>AND($W135="B",$X135=1)</formula>
    </cfRule>
  </conditionalFormatting>
  <conditionalFormatting sqref="E135:J135">
    <cfRule type="expression" dxfId="320" priority="285" stopIfTrue="1">
      <formula>AND($W135="L",$Y135=3)</formula>
    </cfRule>
    <cfRule type="expression" dxfId="319" priority="286" stopIfTrue="1">
      <formula>AND($W135="L",$Y135=2)</formula>
    </cfRule>
    <cfRule type="expression" dxfId="318" priority="287" stopIfTrue="1">
      <formula>AND($W135="L",$Y135=1)</formula>
    </cfRule>
    <cfRule type="expression" dxfId="317" priority="288" stopIfTrue="1">
      <formula>AND($W135="G",$Y135=3)</formula>
    </cfRule>
    <cfRule type="expression" dxfId="316" priority="289" stopIfTrue="1">
      <formula>AND($W135="G",$Y135=2)</formula>
    </cfRule>
    <cfRule type="expression" dxfId="315" priority="290" stopIfTrue="1">
      <formula>AND($W135="G",$Y135=1)</formula>
    </cfRule>
    <cfRule type="expression" dxfId="314" priority="291" stopIfTrue="1">
      <formula>AND($W135="R",$Y135=1)</formula>
    </cfRule>
    <cfRule type="expression" dxfId="313" priority="292" stopIfTrue="1">
      <formula>AND($W135="R",$Y135=3)</formula>
    </cfRule>
    <cfRule type="expression" dxfId="312" priority="293" stopIfTrue="1">
      <formula>AND($W135="R",$Y135=2)</formula>
    </cfRule>
    <cfRule type="expression" dxfId="311" priority="294" stopIfTrue="1">
      <formula>AND($W135="B",$Y135=3)</formula>
    </cfRule>
    <cfRule type="expression" dxfId="310" priority="295" stopIfTrue="1">
      <formula>AND($W135="B",$Y135=2)</formula>
    </cfRule>
    <cfRule type="expression" dxfId="309" priority="296" stopIfTrue="1">
      <formula>AND($W135="B",$Y135=1)</formula>
    </cfRule>
  </conditionalFormatting>
  <conditionalFormatting sqref="A138:U138">
    <cfRule type="expression" dxfId="308" priority="284">
      <formula>$A$1=2</formula>
    </cfRule>
  </conditionalFormatting>
  <conditionalFormatting sqref="A136:U137">
    <cfRule type="expression" dxfId="307" priority="283">
      <formula>$A$1=2</formula>
    </cfRule>
  </conditionalFormatting>
  <conditionalFormatting sqref="A135:U135">
    <cfRule type="expression" dxfId="306" priority="282">
      <formula>$A$1=2</formula>
    </cfRule>
  </conditionalFormatting>
  <conditionalFormatting sqref="B150:C152">
    <cfRule type="expression" dxfId="305" priority="270" stopIfTrue="1">
      <formula>AND($W150="L",$X150=1)</formula>
    </cfRule>
    <cfRule type="expression" dxfId="304" priority="271" stopIfTrue="1">
      <formula>AND($W150="L",$X150=2)</formula>
    </cfRule>
    <cfRule type="expression" dxfId="303" priority="272" stopIfTrue="1">
      <formula>AND($W150="L",$X150=1)</formula>
    </cfRule>
    <cfRule type="expression" dxfId="302" priority="273" stopIfTrue="1">
      <formula>AND($W150="G",$X150=3)</formula>
    </cfRule>
    <cfRule type="expression" dxfId="301" priority="274" stopIfTrue="1">
      <formula>AND($W150="R",$X150=2)</formula>
    </cfRule>
    <cfRule type="expression" dxfId="300" priority="275" stopIfTrue="1">
      <formula>AND($W150="G",$X150=1)</formula>
    </cfRule>
    <cfRule type="expression" dxfId="299" priority="276" stopIfTrue="1">
      <formula>AND($W150="R",$X150=1)</formula>
    </cfRule>
    <cfRule type="expression" dxfId="298" priority="277" stopIfTrue="1">
      <formula>AND($W150="R",$X150=3)</formula>
    </cfRule>
    <cfRule type="expression" dxfId="297" priority="278" stopIfTrue="1">
      <formula>AND($W150="R",$X150=2)</formula>
    </cfRule>
    <cfRule type="expression" dxfId="296" priority="279" stopIfTrue="1">
      <formula>AND($W150="B",$X150=3)</formula>
    </cfRule>
    <cfRule type="expression" dxfId="295" priority="280" stopIfTrue="1">
      <formula>AND($W150="B",$X150=2)</formula>
    </cfRule>
    <cfRule type="expression" dxfId="294" priority="281" stopIfTrue="1">
      <formula>AND($W150="B",$X150=1)</formula>
    </cfRule>
  </conditionalFormatting>
  <conditionalFormatting sqref="E150:J152">
    <cfRule type="expression" dxfId="293" priority="258" stopIfTrue="1">
      <formula>AND($W150="L",$Y150=3)</formula>
    </cfRule>
    <cfRule type="expression" dxfId="292" priority="259" stopIfTrue="1">
      <formula>AND($W150="L",$Y150=2)</formula>
    </cfRule>
    <cfRule type="expression" dxfId="291" priority="260" stopIfTrue="1">
      <formula>AND($W150="L",$Y150=1)</formula>
    </cfRule>
    <cfRule type="expression" dxfId="290" priority="261" stopIfTrue="1">
      <formula>AND($W150="G",$Y150=3)</formula>
    </cfRule>
    <cfRule type="expression" dxfId="289" priority="262" stopIfTrue="1">
      <formula>AND($W150="G",$Y150=2)</formula>
    </cfRule>
    <cfRule type="expression" dxfId="288" priority="263" stopIfTrue="1">
      <formula>AND($W150="G",$Y150=1)</formula>
    </cfRule>
    <cfRule type="expression" dxfId="287" priority="264" stopIfTrue="1">
      <formula>AND($W150="R",$Y150=1)</formula>
    </cfRule>
    <cfRule type="expression" dxfId="286" priority="265" stopIfTrue="1">
      <formula>AND($W150="R",$Y150=3)</formula>
    </cfRule>
    <cfRule type="expression" dxfId="285" priority="266" stopIfTrue="1">
      <formula>AND($W150="R",$Y150=2)</formula>
    </cfRule>
    <cfRule type="expression" dxfId="284" priority="267" stopIfTrue="1">
      <formula>AND($W150="B",$Y150=3)</formula>
    </cfRule>
    <cfRule type="expression" dxfId="283" priority="268" stopIfTrue="1">
      <formula>AND($W150="B",$Y150=2)</formula>
    </cfRule>
    <cfRule type="expression" dxfId="282" priority="269" stopIfTrue="1">
      <formula>AND($W150="B",$Y150=1)</formula>
    </cfRule>
  </conditionalFormatting>
  <conditionalFormatting sqref="B149:C149">
    <cfRule type="expression" dxfId="281" priority="246" stopIfTrue="1">
      <formula>AND($W149="L",$X149=1)</formula>
    </cfRule>
    <cfRule type="expression" dxfId="280" priority="247" stopIfTrue="1">
      <formula>AND($W149="L",$X149=2)</formula>
    </cfRule>
    <cfRule type="expression" dxfId="279" priority="248" stopIfTrue="1">
      <formula>AND($W149="L",$X149=1)</formula>
    </cfRule>
    <cfRule type="expression" dxfId="278" priority="249" stopIfTrue="1">
      <formula>AND($W149="G",$X149=3)</formula>
    </cfRule>
    <cfRule type="expression" dxfId="277" priority="250" stopIfTrue="1">
      <formula>AND($W149="R",$X149=2)</formula>
    </cfRule>
    <cfRule type="expression" dxfId="276" priority="251" stopIfTrue="1">
      <formula>AND($W149="G",$X149=1)</formula>
    </cfRule>
    <cfRule type="expression" dxfId="275" priority="252" stopIfTrue="1">
      <formula>AND($W149="R",$X149=1)</formula>
    </cfRule>
    <cfRule type="expression" dxfId="274" priority="253" stopIfTrue="1">
      <formula>AND($W149="R",$X149=3)</formula>
    </cfRule>
    <cfRule type="expression" dxfId="273" priority="254" stopIfTrue="1">
      <formula>AND($W149="R",$X149=2)</formula>
    </cfRule>
    <cfRule type="expression" dxfId="272" priority="255" stopIfTrue="1">
      <formula>AND($W149="B",$X149=3)</formula>
    </cfRule>
    <cfRule type="expression" dxfId="271" priority="256" stopIfTrue="1">
      <formula>AND($W149="B",$X149=2)</formula>
    </cfRule>
    <cfRule type="expression" dxfId="270" priority="257" stopIfTrue="1">
      <formula>AND($W149="B",$X149=1)</formula>
    </cfRule>
  </conditionalFormatting>
  <conditionalFormatting sqref="E149:J149">
    <cfRule type="expression" dxfId="269" priority="234" stopIfTrue="1">
      <formula>AND($W149="L",$Y149=3)</formula>
    </cfRule>
    <cfRule type="expression" dxfId="268" priority="235" stopIfTrue="1">
      <formula>AND($W149="L",$Y149=2)</formula>
    </cfRule>
    <cfRule type="expression" dxfId="267" priority="236" stopIfTrue="1">
      <formula>AND($W149="L",$Y149=1)</formula>
    </cfRule>
    <cfRule type="expression" dxfId="266" priority="237" stopIfTrue="1">
      <formula>AND($W149="G",$Y149=3)</formula>
    </cfRule>
    <cfRule type="expression" dxfId="265" priority="238" stopIfTrue="1">
      <formula>AND($W149="G",$Y149=2)</formula>
    </cfRule>
    <cfRule type="expression" dxfId="264" priority="239" stopIfTrue="1">
      <formula>AND($W149="G",$Y149=1)</formula>
    </cfRule>
    <cfRule type="expression" dxfId="263" priority="240" stopIfTrue="1">
      <formula>AND($W149="R",$Y149=1)</formula>
    </cfRule>
    <cfRule type="expression" dxfId="262" priority="241" stopIfTrue="1">
      <formula>AND($W149="R",$Y149=3)</formula>
    </cfRule>
    <cfRule type="expression" dxfId="261" priority="242" stopIfTrue="1">
      <formula>AND($W149="R",$Y149=2)</formula>
    </cfRule>
    <cfRule type="expression" dxfId="260" priority="243" stopIfTrue="1">
      <formula>AND($W149="B",$Y149=3)</formula>
    </cfRule>
    <cfRule type="expression" dxfId="259" priority="244" stopIfTrue="1">
      <formula>AND($W149="B",$Y149=2)</formula>
    </cfRule>
    <cfRule type="expression" dxfId="258" priority="245" stopIfTrue="1">
      <formula>AND($W149="B",$Y149=1)</formula>
    </cfRule>
  </conditionalFormatting>
  <conditionalFormatting sqref="A152:U152">
    <cfRule type="expression" dxfId="257" priority="233">
      <formula>$A$1=2</formula>
    </cfRule>
  </conditionalFormatting>
  <conditionalFormatting sqref="A150:U151">
    <cfRule type="expression" dxfId="256" priority="232">
      <formula>$A$1=2</formula>
    </cfRule>
  </conditionalFormatting>
  <conditionalFormatting sqref="A149:U149">
    <cfRule type="expression" dxfId="255" priority="231">
      <formula>$A$1=2</formula>
    </cfRule>
  </conditionalFormatting>
  <conditionalFormatting sqref="B160:C162">
    <cfRule type="expression" dxfId="254" priority="219" stopIfTrue="1">
      <formula>AND($W160="L",$X160=1)</formula>
    </cfRule>
    <cfRule type="expression" dxfId="253" priority="220" stopIfTrue="1">
      <formula>AND($W160="L",$X160=2)</formula>
    </cfRule>
    <cfRule type="expression" dxfId="252" priority="221" stopIfTrue="1">
      <formula>AND($W160="L",$X160=1)</formula>
    </cfRule>
    <cfRule type="expression" dxfId="251" priority="222" stopIfTrue="1">
      <formula>AND($W160="G",$X160=3)</formula>
    </cfRule>
    <cfRule type="expression" dxfId="250" priority="223" stopIfTrue="1">
      <formula>AND($W160="R",$X160=2)</formula>
    </cfRule>
    <cfRule type="expression" dxfId="249" priority="224" stopIfTrue="1">
      <formula>AND($W160="G",$X160=1)</formula>
    </cfRule>
    <cfRule type="expression" dxfId="248" priority="225" stopIfTrue="1">
      <formula>AND($W160="R",$X160=1)</formula>
    </cfRule>
    <cfRule type="expression" dxfId="247" priority="226" stopIfTrue="1">
      <formula>AND($W160="R",$X160=3)</formula>
    </cfRule>
    <cfRule type="expression" dxfId="246" priority="227" stopIfTrue="1">
      <formula>AND($W160="R",$X160=2)</formula>
    </cfRule>
    <cfRule type="expression" dxfId="245" priority="228" stopIfTrue="1">
      <formula>AND($W160="B",$X160=3)</formula>
    </cfRule>
    <cfRule type="expression" dxfId="244" priority="229" stopIfTrue="1">
      <formula>AND($W160="B",$X160=2)</formula>
    </cfRule>
    <cfRule type="expression" dxfId="243" priority="230" stopIfTrue="1">
      <formula>AND($W160="B",$X160=1)</formula>
    </cfRule>
  </conditionalFormatting>
  <conditionalFormatting sqref="E160:J162">
    <cfRule type="expression" dxfId="242" priority="207" stopIfTrue="1">
      <formula>AND($W160="L",$Y160=3)</formula>
    </cfRule>
    <cfRule type="expression" dxfId="241" priority="208" stopIfTrue="1">
      <formula>AND($W160="L",$Y160=2)</formula>
    </cfRule>
    <cfRule type="expression" dxfId="240" priority="209" stopIfTrue="1">
      <formula>AND($W160="L",$Y160=1)</formula>
    </cfRule>
    <cfRule type="expression" dxfId="239" priority="210" stopIfTrue="1">
      <formula>AND($W160="G",$Y160=3)</formula>
    </cfRule>
    <cfRule type="expression" dxfId="238" priority="211" stopIfTrue="1">
      <formula>AND($W160="G",$Y160=2)</formula>
    </cfRule>
    <cfRule type="expression" dxfId="237" priority="212" stopIfTrue="1">
      <formula>AND($W160="G",$Y160=1)</formula>
    </cfRule>
    <cfRule type="expression" dxfId="236" priority="213" stopIfTrue="1">
      <formula>AND($W160="R",$Y160=1)</formula>
    </cfRule>
    <cfRule type="expression" dxfId="235" priority="214" stopIfTrue="1">
      <formula>AND($W160="R",$Y160=3)</formula>
    </cfRule>
    <cfRule type="expression" dxfId="234" priority="215" stopIfTrue="1">
      <formula>AND($W160="R",$Y160=2)</formula>
    </cfRule>
    <cfRule type="expression" dxfId="233" priority="216" stopIfTrue="1">
      <formula>AND($W160="B",$Y160=3)</formula>
    </cfRule>
    <cfRule type="expression" dxfId="232" priority="217" stopIfTrue="1">
      <formula>AND($W160="B",$Y160=2)</formula>
    </cfRule>
    <cfRule type="expression" dxfId="231" priority="218" stopIfTrue="1">
      <formula>AND($W160="B",$Y160=1)</formula>
    </cfRule>
  </conditionalFormatting>
  <conditionalFormatting sqref="B159:C159">
    <cfRule type="expression" dxfId="230" priority="195" stopIfTrue="1">
      <formula>AND($W159="L",$X159=1)</formula>
    </cfRule>
    <cfRule type="expression" dxfId="229" priority="196" stopIfTrue="1">
      <formula>AND($W159="L",$X159=2)</formula>
    </cfRule>
    <cfRule type="expression" dxfId="228" priority="197" stopIfTrue="1">
      <formula>AND($W159="L",$X159=1)</formula>
    </cfRule>
    <cfRule type="expression" dxfId="227" priority="198" stopIfTrue="1">
      <formula>AND($W159="G",$X159=3)</formula>
    </cfRule>
    <cfRule type="expression" dxfId="226" priority="199" stopIfTrue="1">
      <formula>AND($W159="R",$X159=2)</formula>
    </cfRule>
    <cfRule type="expression" dxfId="225" priority="200" stopIfTrue="1">
      <formula>AND($W159="G",$X159=1)</formula>
    </cfRule>
    <cfRule type="expression" dxfId="224" priority="201" stopIfTrue="1">
      <formula>AND($W159="R",$X159=1)</formula>
    </cfRule>
    <cfRule type="expression" dxfId="223" priority="202" stopIfTrue="1">
      <formula>AND($W159="R",$X159=3)</formula>
    </cfRule>
    <cfRule type="expression" dxfId="222" priority="203" stopIfTrue="1">
      <formula>AND($W159="R",$X159=2)</formula>
    </cfRule>
    <cfRule type="expression" dxfId="221" priority="204" stopIfTrue="1">
      <formula>AND($W159="B",$X159=3)</formula>
    </cfRule>
    <cfRule type="expression" dxfId="220" priority="205" stopIfTrue="1">
      <formula>AND($W159="B",$X159=2)</formula>
    </cfRule>
    <cfRule type="expression" dxfId="219" priority="206" stopIfTrue="1">
      <formula>AND($W159="B",$X159=1)</formula>
    </cfRule>
  </conditionalFormatting>
  <conditionalFormatting sqref="E159:J159">
    <cfRule type="expression" dxfId="218" priority="183" stopIfTrue="1">
      <formula>AND($W159="L",$Y159=3)</formula>
    </cfRule>
    <cfRule type="expression" dxfId="217" priority="184" stopIfTrue="1">
      <formula>AND($W159="L",$Y159=2)</formula>
    </cfRule>
    <cfRule type="expression" dxfId="216" priority="185" stopIfTrue="1">
      <formula>AND($W159="L",$Y159=1)</formula>
    </cfRule>
    <cfRule type="expression" dxfId="215" priority="186" stopIfTrue="1">
      <formula>AND($W159="G",$Y159=3)</formula>
    </cfRule>
    <cfRule type="expression" dxfId="214" priority="187" stopIfTrue="1">
      <formula>AND($W159="G",$Y159=2)</formula>
    </cfRule>
    <cfRule type="expression" dxfId="213" priority="188" stopIfTrue="1">
      <formula>AND($W159="G",$Y159=1)</formula>
    </cfRule>
    <cfRule type="expression" dxfId="212" priority="189" stopIfTrue="1">
      <formula>AND($W159="R",$Y159=1)</formula>
    </cfRule>
    <cfRule type="expression" dxfId="211" priority="190" stopIfTrue="1">
      <formula>AND($W159="R",$Y159=3)</formula>
    </cfRule>
    <cfRule type="expression" dxfId="210" priority="191" stopIfTrue="1">
      <formula>AND($W159="R",$Y159=2)</formula>
    </cfRule>
    <cfRule type="expression" dxfId="209" priority="192" stopIfTrue="1">
      <formula>AND($W159="B",$Y159=3)</formula>
    </cfRule>
    <cfRule type="expression" dxfId="208" priority="193" stopIfTrue="1">
      <formula>AND($W159="B",$Y159=2)</formula>
    </cfRule>
    <cfRule type="expression" dxfId="207" priority="194" stopIfTrue="1">
      <formula>AND($W159="B",$Y159=1)</formula>
    </cfRule>
  </conditionalFormatting>
  <conditionalFormatting sqref="A162:U162">
    <cfRule type="expression" dxfId="206" priority="182">
      <formula>$A$1=2</formula>
    </cfRule>
  </conditionalFormatting>
  <conditionalFormatting sqref="A160:U161">
    <cfRule type="expression" dxfId="205" priority="181">
      <formula>$A$1=2</formula>
    </cfRule>
  </conditionalFormatting>
  <conditionalFormatting sqref="A159:U159">
    <cfRule type="expression" dxfId="204" priority="180">
      <formula>$A$1=2</formula>
    </cfRule>
  </conditionalFormatting>
  <conditionalFormatting sqref="B170:C172">
    <cfRule type="expression" dxfId="203" priority="168" stopIfTrue="1">
      <formula>AND($W170="L",$X170=1)</formula>
    </cfRule>
    <cfRule type="expression" dxfId="202" priority="169" stopIfTrue="1">
      <formula>AND($W170="L",$X170=2)</formula>
    </cfRule>
    <cfRule type="expression" dxfId="201" priority="170" stopIfTrue="1">
      <formula>AND($W170="L",$X170=1)</formula>
    </cfRule>
    <cfRule type="expression" dxfId="200" priority="171" stopIfTrue="1">
      <formula>AND($W170="G",$X170=3)</formula>
    </cfRule>
    <cfRule type="expression" dxfId="199" priority="172" stopIfTrue="1">
      <formula>AND($W170="R",$X170=2)</formula>
    </cfRule>
    <cfRule type="expression" dxfId="198" priority="173" stopIfTrue="1">
      <formula>AND($W170="G",$X170=1)</formula>
    </cfRule>
    <cfRule type="expression" dxfId="197" priority="174" stopIfTrue="1">
      <formula>AND($W170="R",$X170=1)</formula>
    </cfRule>
    <cfRule type="expression" dxfId="196" priority="175" stopIfTrue="1">
      <formula>AND($W170="R",$X170=3)</formula>
    </cfRule>
    <cfRule type="expression" dxfId="195" priority="176" stopIfTrue="1">
      <formula>AND($W170="R",$X170=2)</formula>
    </cfRule>
    <cfRule type="expression" dxfId="194" priority="177" stopIfTrue="1">
      <formula>AND($W170="B",$X170=3)</formula>
    </cfRule>
    <cfRule type="expression" dxfId="193" priority="178" stopIfTrue="1">
      <formula>AND($W170="B",$X170=2)</formula>
    </cfRule>
    <cfRule type="expression" dxfId="192" priority="179" stopIfTrue="1">
      <formula>AND($W170="B",$X170=1)</formula>
    </cfRule>
  </conditionalFormatting>
  <conditionalFormatting sqref="E170:J172">
    <cfRule type="expression" dxfId="191" priority="156" stopIfTrue="1">
      <formula>AND($W170="L",$Y170=3)</formula>
    </cfRule>
    <cfRule type="expression" dxfId="190" priority="157" stopIfTrue="1">
      <formula>AND($W170="L",$Y170=2)</formula>
    </cfRule>
    <cfRule type="expression" dxfId="189" priority="158" stopIfTrue="1">
      <formula>AND($W170="L",$Y170=1)</formula>
    </cfRule>
    <cfRule type="expression" dxfId="188" priority="159" stopIfTrue="1">
      <formula>AND($W170="G",$Y170=3)</formula>
    </cfRule>
    <cfRule type="expression" dxfId="187" priority="160" stopIfTrue="1">
      <formula>AND($W170="G",$Y170=2)</formula>
    </cfRule>
    <cfRule type="expression" dxfId="186" priority="161" stopIfTrue="1">
      <formula>AND($W170="G",$Y170=1)</formula>
    </cfRule>
    <cfRule type="expression" dxfId="185" priority="162" stopIfTrue="1">
      <formula>AND($W170="R",$Y170=1)</formula>
    </cfRule>
    <cfRule type="expression" dxfId="184" priority="163" stopIfTrue="1">
      <formula>AND($W170="R",$Y170=3)</formula>
    </cfRule>
    <cfRule type="expression" dxfId="183" priority="164" stopIfTrue="1">
      <formula>AND($W170="R",$Y170=2)</formula>
    </cfRule>
    <cfRule type="expression" dxfId="182" priority="165" stopIfTrue="1">
      <formula>AND($W170="B",$Y170=3)</formula>
    </cfRule>
    <cfRule type="expression" dxfId="181" priority="166" stopIfTrue="1">
      <formula>AND($W170="B",$Y170=2)</formula>
    </cfRule>
    <cfRule type="expression" dxfId="180" priority="167" stopIfTrue="1">
      <formula>AND($W170="B",$Y170=1)</formula>
    </cfRule>
  </conditionalFormatting>
  <conditionalFormatting sqref="B169:C169">
    <cfRule type="expression" dxfId="179" priority="144" stopIfTrue="1">
      <formula>AND($W169="L",$X169=1)</formula>
    </cfRule>
    <cfRule type="expression" dxfId="178" priority="145" stopIfTrue="1">
      <formula>AND($W169="L",$X169=2)</formula>
    </cfRule>
    <cfRule type="expression" dxfId="177" priority="146" stopIfTrue="1">
      <formula>AND($W169="L",$X169=1)</formula>
    </cfRule>
    <cfRule type="expression" dxfId="176" priority="147" stopIfTrue="1">
      <formula>AND($W169="G",$X169=3)</formula>
    </cfRule>
    <cfRule type="expression" dxfId="175" priority="148" stopIfTrue="1">
      <formula>AND($W169="R",$X169=2)</formula>
    </cfRule>
    <cfRule type="expression" dxfId="174" priority="149" stopIfTrue="1">
      <formula>AND($W169="G",$X169=1)</formula>
    </cfRule>
    <cfRule type="expression" dxfId="173" priority="150" stopIfTrue="1">
      <formula>AND($W169="R",$X169=1)</formula>
    </cfRule>
    <cfRule type="expression" dxfId="172" priority="151" stopIfTrue="1">
      <formula>AND($W169="R",$X169=3)</formula>
    </cfRule>
    <cfRule type="expression" dxfId="171" priority="152" stopIfTrue="1">
      <formula>AND($W169="R",$X169=2)</formula>
    </cfRule>
    <cfRule type="expression" dxfId="170" priority="153" stopIfTrue="1">
      <formula>AND($W169="B",$X169=3)</formula>
    </cfRule>
    <cfRule type="expression" dxfId="169" priority="154" stopIfTrue="1">
      <formula>AND($W169="B",$X169=2)</formula>
    </cfRule>
    <cfRule type="expression" dxfId="168" priority="155" stopIfTrue="1">
      <formula>AND($W169="B",$X169=1)</formula>
    </cfRule>
  </conditionalFormatting>
  <conditionalFormatting sqref="E169:J169">
    <cfRule type="expression" dxfId="167" priority="132" stopIfTrue="1">
      <formula>AND($W169="L",$Y169=3)</formula>
    </cfRule>
    <cfRule type="expression" dxfId="166" priority="133" stopIfTrue="1">
      <formula>AND($W169="L",$Y169=2)</formula>
    </cfRule>
    <cfRule type="expression" dxfId="165" priority="134" stopIfTrue="1">
      <formula>AND($W169="L",$Y169=1)</formula>
    </cfRule>
    <cfRule type="expression" dxfId="164" priority="135" stopIfTrue="1">
      <formula>AND($W169="G",$Y169=3)</formula>
    </cfRule>
    <cfRule type="expression" dxfId="163" priority="136" stopIfTrue="1">
      <formula>AND($W169="G",$Y169=2)</formula>
    </cfRule>
    <cfRule type="expression" dxfId="162" priority="137" stopIfTrue="1">
      <formula>AND($W169="G",$Y169=1)</formula>
    </cfRule>
    <cfRule type="expression" dxfId="161" priority="138" stopIfTrue="1">
      <formula>AND($W169="R",$Y169=1)</formula>
    </cfRule>
    <cfRule type="expression" dxfId="160" priority="139" stopIfTrue="1">
      <formula>AND($W169="R",$Y169=3)</formula>
    </cfRule>
    <cfRule type="expression" dxfId="159" priority="140" stopIfTrue="1">
      <formula>AND($W169="R",$Y169=2)</formula>
    </cfRule>
    <cfRule type="expression" dxfId="158" priority="141" stopIfTrue="1">
      <formula>AND($W169="B",$Y169=3)</formula>
    </cfRule>
    <cfRule type="expression" dxfId="157" priority="142" stopIfTrue="1">
      <formula>AND($W169="B",$Y169=2)</formula>
    </cfRule>
    <cfRule type="expression" dxfId="156" priority="143" stopIfTrue="1">
      <formula>AND($W169="B",$Y169=1)</formula>
    </cfRule>
  </conditionalFormatting>
  <conditionalFormatting sqref="A172:U172">
    <cfRule type="expression" dxfId="155" priority="131">
      <formula>$A$1=2</formula>
    </cfRule>
  </conditionalFormatting>
  <conditionalFormatting sqref="A170:U171">
    <cfRule type="expression" dxfId="154" priority="130">
      <formula>$A$1=2</formula>
    </cfRule>
  </conditionalFormatting>
  <conditionalFormatting sqref="A169:U169">
    <cfRule type="expression" dxfId="153" priority="129">
      <formula>$A$1=2</formula>
    </cfRule>
  </conditionalFormatting>
  <conditionalFormatting sqref="B188:C190">
    <cfRule type="expression" dxfId="152" priority="117" stopIfTrue="1">
      <formula>AND($W188="L",$X188=1)</formula>
    </cfRule>
    <cfRule type="expression" dxfId="151" priority="118" stopIfTrue="1">
      <formula>AND($W188="L",$X188=2)</formula>
    </cfRule>
    <cfRule type="expression" dxfId="150" priority="119" stopIfTrue="1">
      <formula>AND($W188="L",$X188=1)</formula>
    </cfRule>
    <cfRule type="expression" dxfId="149" priority="120" stopIfTrue="1">
      <formula>AND($W188="G",$X188=3)</formula>
    </cfRule>
    <cfRule type="expression" dxfId="148" priority="121" stopIfTrue="1">
      <formula>AND($W188="R",$X188=2)</formula>
    </cfRule>
    <cfRule type="expression" dxfId="147" priority="122" stopIfTrue="1">
      <formula>AND($W188="G",$X188=1)</formula>
    </cfRule>
    <cfRule type="expression" dxfId="146" priority="123" stopIfTrue="1">
      <formula>AND($W188="R",$X188=1)</formula>
    </cfRule>
    <cfRule type="expression" dxfId="145" priority="124" stopIfTrue="1">
      <formula>AND($W188="R",$X188=3)</formula>
    </cfRule>
    <cfRule type="expression" dxfId="144" priority="125" stopIfTrue="1">
      <formula>AND($W188="R",$X188=2)</formula>
    </cfRule>
    <cfRule type="expression" dxfId="143" priority="126" stopIfTrue="1">
      <formula>AND($W188="B",$X188=3)</formula>
    </cfRule>
    <cfRule type="expression" dxfId="142" priority="127" stopIfTrue="1">
      <formula>AND($W188="B",$X188=2)</formula>
    </cfRule>
    <cfRule type="expression" dxfId="141" priority="128" stopIfTrue="1">
      <formula>AND($W188="B",$X188=1)</formula>
    </cfRule>
  </conditionalFormatting>
  <conditionalFormatting sqref="E188:J190">
    <cfRule type="expression" dxfId="140" priority="105" stopIfTrue="1">
      <formula>AND($W188="L",$Y188=3)</formula>
    </cfRule>
    <cfRule type="expression" dxfId="139" priority="106" stopIfTrue="1">
      <formula>AND($W188="L",$Y188=2)</formula>
    </cfRule>
    <cfRule type="expression" dxfId="138" priority="107" stopIfTrue="1">
      <formula>AND($W188="L",$Y188=1)</formula>
    </cfRule>
    <cfRule type="expression" dxfId="137" priority="108" stopIfTrue="1">
      <formula>AND($W188="G",$Y188=3)</formula>
    </cfRule>
    <cfRule type="expression" dxfId="136" priority="109" stopIfTrue="1">
      <formula>AND($W188="G",$Y188=2)</formula>
    </cfRule>
    <cfRule type="expression" dxfId="135" priority="110" stopIfTrue="1">
      <formula>AND($W188="G",$Y188=1)</formula>
    </cfRule>
    <cfRule type="expression" dxfId="134" priority="111" stopIfTrue="1">
      <formula>AND($W188="R",$Y188=1)</formula>
    </cfRule>
    <cfRule type="expression" dxfId="133" priority="112" stopIfTrue="1">
      <formula>AND($W188="R",$Y188=3)</formula>
    </cfRule>
    <cfRule type="expression" dxfId="132" priority="113" stopIfTrue="1">
      <formula>AND($W188="R",$Y188=2)</formula>
    </cfRule>
    <cfRule type="expression" dxfId="131" priority="114" stopIfTrue="1">
      <formula>AND($W188="B",$Y188=3)</formula>
    </cfRule>
    <cfRule type="expression" dxfId="130" priority="115" stopIfTrue="1">
      <formula>AND($W188="B",$Y188=2)</formula>
    </cfRule>
    <cfRule type="expression" dxfId="129" priority="116" stopIfTrue="1">
      <formula>AND($W188="B",$Y188=1)</formula>
    </cfRule>
  </conditionalFormatting>
  <conditionalFormatting sqref="B187:C187">
    <cfRule type="expression" dxfId="128" priority="93" stopIfTrue="1">
      <formula>AND($W187="L",$X187=1)</formula>
    </cfRule>
    <cfRule type="expression" dxfId="127" priority="94" stopIfTrue="1">
      <formula>AND($W187="L",$X187=2)</formula>
    </cfRule>
    <cfRule type="expression" dxfId="126" priority="95" stopIfTrue="1">
      <formula>AND($W187="L",$X187=1)</formula>
    </cfRule>
    <cfRule type="expression" dxfId="125" priority="96" stopIfTrue="1">
      <formula>AND($W187="G",$X187=3)</formula>
    </cfRule>
    <cfRule type="expression" dxfId="124" priority="97" stopIfTrue="1">
      <formula>AND($W187="R",$X187=2)</formula>
    </cfRule>
    <cfRule type="expression" dxfId="123" priority="98" stopIfTrue="1">
      <formula>AND($W187="G",$X187=1)</formula>
    </cfRule>
    <cfRule type="expression" dxfId="122" priority="99" stopIfTrue="1">
      <formula>AND($W187="R",$X187=1)</formula>
    </cfRule>
    <cfRule type="expression" dxfId="121" priority="100" stopIfTrue="1">
      <formula>AND($W187="R",$X187=3)</formula>
    </cfRule>
    <cfRule type="expression" dxfId="120" priority="101" stopIfTrue="1">
      <formula>AND($W187="R",$X187=2)</formula>
    </cfRule>
    <cfRule type="expression" dxfId="119" priority="102" stopIfTrue="1">
      <formula>AND($W187="B",$X187=3)</formula>
    </cfRule>
    <cfRule type="expression" dxfId="118" priority="103" stopIfTrue="1">
      <formula>AND($W187="B",$X187=2)</formula>
    </cfRule>
    <cfRule type="expression" dxfId="117" priority="104" stopIfTrue="1">
      <formula>AND($W187="B",$X187=1)</formula>
    </cfRule>
  </conditionalFormatting>
  <conditionalFormatting sqref="E187:J187">
    <cfRule type="expression" dxfId="116" priority="81" stopIfTrue="1">
      <formula>AND($W187="L",$Y187=3)</formula>
    </cfRule>
    <cfRule type="expression" dxfId="115" priority="82" stopIfTrue="1">
      <formula>AND($W187="L",$Y187=2)</formula>
    </cfRule>
    <cfRule type="expression" dxfId="114" priority="83" stopIfTrue="1">
      <formula>AND($W187="L",$Y187=1)</formula>
    </cfRule>
    <cfRule type="expression" dxfId="113" priority="84" stopIfTrue="1">
      <formula>AND($W187="G",$Y187=3)</formula>
    </cfRule>
    <cfRule type="expression" dxfId="112" priority="85" stopIfTrue="1">
      <formula>AND($W187="G",$Y187=2)</formula>
    </cfRule>
    <cfRule type="expression" dxfId="111" priority="86" stopIfTrue="1">
      <formula>AND($W187="G",$Y187=1)</formula>
    </cfRule>
    <cfRule type="expression" dxfId="110" priority="87" stopIfTrue="1">
      <formula>AND($W187="R",$Y187=1)</formula>
    </cfRule>
    <cfRule type="expression" dxfId="109" priority="88" stopIfTrue="1">
      <formula>AND($W187="R",$Y187=3)</formula>
    </cfRule>
    <cfRule type="expression" dxfId="108" priority="89" stopIfTrue="1">
      <formula>AND($W187="R",$Y187=2)</formula>
    </cfRule>
    <cfRule type="expression" dxfId="107" priority="90" stopIfTrue="1">
      <formula>AND($W187="B",$Y187=3)</formula>
    </cfRule>
    <cfRule type="expression" dxfId="106" priority="91" stopIfTrue="1">
      <formula>AND($W187="B",$Y187=2)</formula>
    </cfRule>
    <cfRule type="expression" dxfId="105" priority="92" stopIfTrue="1">
      <formula>AND($W187="B",$Y187=1)</formula>
    </cfRule>
  </conditionalFormatting>
  <conditionalFormatting sqref="A190:U190">
    <cfRule type="expression" dxfId="104" priority="80">
      <formula>$A$1=2</formula>
    </cfRule>
  </conditionalFormatting>
  <conditionalFormatting sqref="A188:U189">
    <cfRule type="expression" dxfId="103" priority="79">
      <formula>$A$1=2</formula>
    </cfRule>
  </conditionalFormatting>
  <conditionalFormatting sqref="A187:U187">
    <cfRule type="expression" dxfId="102" priority="78">
      <formula>$A$1=2</formula>
    </cfRule>
  </conditionalFormatting>
  <conditionalFormatting sqref="B199:C201">
    <cfRule type="expression" dxfId="101" priority="66" stopIfTrue="1">
      <formula>AND($W199="L",$X199=1)</formula>
    </cfRule>
    <cfRule type="expression" dxfId="100" priority="67" stopIfTrue="1">
      <formula>AND($W199="L",$X199=2)</formula>
    </cfRule>
    <cfRule type="expression" dxfId="99" priority="68" stopIfTrue="1">
      <formula>AND($W199="L",$X199=1)</formula>
    </cfRule>
    <cfRule type="expression" dxfId="98" priority="69" stopIfTrue="1">
      <formula>AND($W199="G",$X199=3)</formula>
    </cfRule>
    <cfRule type="expression" dxfId="97" priority="70" stopIfTrue="1">
      <formula>AND($W199="R",$X199=2)</formula>
    </cfRule>
    <cfRule type="expression" dxfId="96" priority="71" stopIfTrue="1">
      <formula>AND($W199="G",$X199=1)</formula>
    </cfRule>
    <cfRule type="expression" dxfId="95" priority="72" stopIfTrue="1">
      <formula>AND($W199="R",$X199=1)</formula>
    </cfRule>
    <cfRule type="expression" dxfId="94" priority="73" stopIfTrue="1">
      <formula>AND($W199="R",$X199=3)</formula>
    </cfRule>
    <cfRule type="expression" dxfId="93" priority="74" stopIfTrue="1">
      <formula>AND($W199="R",$X199=2)</formula>
    </cfRule>
    <cfRule type="expression" dxfId="92" priority="75" stopIfTrue="1">
      <formula>AND($W199="B",$X199=3)</formula>
    </cfRule>
    <cfRule type="expression" dxfId="91" priority="76" stopIfTrue="1">
      <formula>AND($W199="B",$X199=2)</formula>
    </cfRule>
    <cfRule type="expression" dxfId="90" priority="77" stopIfTrue="1">
      <formula>AND($W199="B",$X199=1)</formula>
    </cfRule>
  </conditionalFormatting>
  <conditionalFormatting sqref="E199:J201">
    <cfRule type="expression" dxfId="89" priority="54" stopIfTrue="1">
      <formula>AND($W199="L",$Y199=3)</formula>
    </cfRule>
    <cfRule type="expression" dxfId="88" priority="55" stopIfTrue="1">
      <formula>AND($W199="L",$Y199=2)</formula>
    </cfRule>
    <cfRule type="expression" dxfId="87" priority="56" stopIfTrue="1">
      <formula>AND($W199="L",$Y199=1)</formula>
    </cfRule>
    <cfRule type="expression" dxfId="86" priority="57" stopIfTrue="1">
      <formula>AND($W199="G",$Y199=3)</formula>
    </cfRule>
    <cfRule type="expression" dxfId="85" priority="58" stopIfTrue="1">
      <formula>AND($W199="G",$Y199=2)</formula>
    </cfRule>
    <cfRule type="expression" dxfId="84" priority="59" stopIfTrue="1">
      <formula>AND($W199="G",$Y199=1)</formula>
    </cfRule>
    <cfRule type="expression" dxfId="83" priority="60" stopIfTrue="1">
      <formula>AND($W199="R",$Y199=1)</formula>
    </cfRule>
    <cfRule type="expression" dxfId="82" priority="61" stopIfTrue="1">
      <formula>AND($W199="R",$Y199=3)</formula>
    </cfRule>
    <cfRule type="expression" dxfId="81" priority="62" stopIfTrue="1">
      <formula>AND($W199="R",$Y199=2)</formula>
    </cfRule>
    <cfRule type="expression" dxfId="80" priority="63" stopIfTrue="1">
      <formula>AND($W199="B",$Y199=3)</formula>
    </cfRule>
    <cfRule type="expression" dxfId="79" priority="64" stopIfTrue="1">
      <formula>AND($W199="B",$Y199=2)</formula>
    </cfRule>
    <cfRule type="expression" dxfId="78" priority="65" stopIfTrue="1">
      <formula>AND($W199="B",$Y199=1)</formula>
    </cfRule>
  </conditionalFormatting>
  <conditionalFormatting sqref="B198:C198">
    <cfRule type="expression" dxfId="77" priority="42" stopIfTrue="1">
      <formula>AND($W198="L",$X198=1)</formula>
    </cfRule>
    <cfRule type="expression" dxfId="76" priority="43" stopIfTrue="1">
      <formula>AND($W198="L",$X198=2)</formula>
    </cfRule>
    <cfRule type="expression" dxfId="75" priority="44" stopIfTrue="1">
      <formula>AND($W198="L",$X198=1)</formula>
    </cfRule>
    <cfRule type="expression" dxfId="74" priority="45" stopIfTrue="1">
      <formula>AND($W198="G",$X198=3)</formula>
    </cfRule>
    <cfRule type="expression" dxfId="73" priority="46" stopIfTrue="1">
      <formula>AND($W198="R",$X198=2)</formula>
    </cfRule>
    <cfRule type="expression" dxfId="72" priority="47" stopIfTrue="1">
      <formula>AND($W198="G",$X198=1)</formula>
    </cfRule>
    <cfRule type="expression" dxfId="71" priority="48" stopIfTrue="1">
      <formula>AND($W198="R",$X198=1)</formula>
    </cfRule>
    <cfRule type="expression" dxfId="70" priority="49" stopIfTrue="1">
      <formula>AND($W198="R",$X198=3)</formula>
    </cfRule>
    <cfRule type="expression" dxfId="69" priority="50" stopIfTrue="1">
      <formula>AND($W198="R",$X198=2)</formula>
    </cfRule>
    <cfRule type="expression" dxfId="68" priority="51" stopIfTrue="1">
      <formula>AND($W198="B",$X198=3)</formula>
    </cfRule>
    <cfRule type="expression" dxfId="67" priority="52" stopIfTrue="1">
      <formula>AND($W198="B",$X198=2)</formula>
    </cfRule>
    <cfRule type="expression" dxfId="66" priority="53" stopIfTrue="1">
      <formula>AND($W198="B",$X198=1)</formula>
    </cfRule>
  </conditionalFormatting>
  <conditionalFormatting sqref="E198:J198">
    <cfRule type="expression" dxfId="65" priority="30" stopIfTrue="1">
      <formula>AND($W198="L",$Y198=3)</formula>
    </cfRule>
    <cfRule type="expression" dxfId="64" priority="31" stopIfTrue="1">
      <formula>AND($W198="L",$Y198=2)</formula>
    </cfRule>
    <cfRule type="expression" dxfId="63" priority="32" stopIfTrue="1">
      <formula>AND($W198="L",$Y198=1)</formula>
    </cfRule>
    <cfRule type="expression" dxfId="62" priority="33" stopIfTrue="1">
      <formula>AND($W198="G",$Y198=3)</formula>
    </cfRule>
    <cfRule type="expression" dxfId="61" priority="34" stopIfTrue="1">
      <formula>AND($W198="G",$Y198=2)</formula>
    </cfRule>
    <cfRule type="expression" dxfId="60" priority="35" stopIfTrue="1">
      <formula>AND($W198="G",$Y198=1)</formula>
    </cfRule>
    <cfRule type="expression" dxfId="59" priority="36" stopIfTrue="1">
      <formula>AND($W198="R",$Y198=1)</formula>
    </cfRule>
    <cfRule type="expression" dxfId="58" priority="37" stopIfTrue="1">
      <formula>AND($W198="R",$Y198=3)</formula>
    </cfRule>
    <cfRule type="expression" dxfId="57" priority="38" stopIfTrue="1">
      <formula>AND($W198="R",$Y198=2)</formula>
    </cfRule>
    <cfRule type="expression" dxfId="56" priority="39" stopIfTrue="1">
      <formula>AND($W198="B",$Y198=3)</formula>
    </cfRule>
    <cfRule type="expression" dxfId="55" priority="40" stopIfTrue="1">
      <formula>AND($W198="B",$Y198=2)</formula>
    </cfRule>
    <cfRule type="expression" dxfId="54" priority="41" stopIfTrue="1">
      <formula>AND($W198="B",$Y198=1)</formula>
    </cfRule>
  </conditionalFormatting>
  <conditionalFormatting sqref="A201:U201">
    <cfRule type="expression" dxfId="53" priority="29">
      <formula>$A$1=2</formula>
    </cfRule>
  </conditionalFormatting>
  <conditionalFormatting sqref="A199:U200">
    <cfRule type="expression" dxfId="52" priority="28">
      <formula>$A$1=2</formula>
    </cfRule>
  </conditionalFormatting>
  <conditionalFormatting sqref="A198:U198">
    <cfRule type="expression" dxfId="51" priority="27">
      <formula>$A$1=2</formula>
    </cfRule>
  </conditionalFormatting>
  <conditionalFormatting sqref="B208:C208">
    <cfRule type="expression" dxfId="50" priority="15" stopIfTrue="1">
      <formula>AND($W208="L",$X208=1)</formula>
    </cfRule>
    <cfRule type="expression" dxfId="49" priority="16" stopIfTrue="1">
      <formula>AND($W208="L",$X208=2)</formula>
    </cfRule>
    <cfRule type="expression" dxfId="48" priority="17" stopIfTrue="1">
      <formula>AND($W208="L",$X208=1)</formula>
    </cfRule>
    <cfRule type="expression" dxfId="47" priority="18" stopIfTrue="1">
      <formula>AND($W208="G",$X208=3)</formula>
    </cfRule>
    <cfRule type="expression" dxfId="46" priority="19" stopIfTrue="1">
      <formula>AND($W208="R",$X208=2)</formula>
    </cfRule>
    <cfRule type="expression" dxfId="45" priority="20" stopIfTrue="1">
      <formula>AND($W208="G",$X208=1)</formula>
    </cfRule>
    <cfRule type="expression" dxfId="44" priority="21" stopIfTrue="1">
      <formula>AND($W208="R",$X208=1)</formula>
    </cfRule>
    <cfRule type="expression" dxfId="43" priority="22" stopIfTrue="1">
      <formula>AND($W208="R",$X208=3)</formula>
    </cfRule>
    <cfRule type="expression" dxfId="42" priority="23" stopIfTrue="1">
      <formula>AND($W208="R",$X208=2)</formula>
    </cfRule>
    <cfRule type="expression" dxfId="41" priority="24" stopIfTrue="1">
      <formula>AND($W208="B",$X208=3)</formula>
    </cfRule>
    <cfRule type="expression" dxfId="40" priority="25" stopIfTrue="1">
      <formula>AND($W208="B",$X208=2)</formula>
    </cfRule>
    <cfRule type="expression" dxfId="39" priority="26" stopIfTrue="1">
      <formula>AND($W208="B",$X208=1)</formula>
    </cfRule>
  </conditionalFormatting>
  <conditionalFormatting sqref="E208:J208">
    <cfRule type="expression" dxfId="38" priority="3" stopIfTrue="1">
      <formula>AND($W208="L",$Y208=3)</formula>
    </cfRule>
    <cfRule type="expression" dxfId="37" priority="4" stopIfTrue="1">
      <formula>AND($W208="L",$Y208=2)</formula>
    </cfRule>
    <cfRule type="expression" dxfId="36" priority="5" stopIfTrue="1">
      <formula>AND($W208="L",$Y208=1)</formula>
    </cfRule>
    <cfRule type="expression" dxfId="35" priority="6" stopIfTrue="1">
      <formula>AND($W208="G",$Y208=3)</formula>
    </cfRule>
    <cfRule type="expression" dxfId="34" priority="7" stopIfTrue="1">
      <formula>AND($W208="G",$Y208=2)</formula>
    </cfRule>
    <cfRule type="expression" dxfId="33" priority="8" stopIfTrue="1">
      <formula>AND($W208="G",$Y208=1)</formula>
    </cfRule>
    <cfRule type="expression" dxfId="32" priority="9" stopIfTrue="1">
      <formula>AND($W208="R",$Y208=1)</formula>
    </cfRule>
    <cfRule type="expression" dxfId="31" priority="10" stopIfTrue="1">
      <formula>AND($W208="R",$Y208=3)</formula>
    </cfRule>
    <cfRule type="expression" dxfId="30" priority="11" stopIfTrue="1">
      <formula>AND($W208="R",$Y208=2)</formula>
    </cfRule>
    <cfRule type="expression" dxfId="29" priority="12" stopIfTrue="1">
      <formula>AND($W208="B",$Y208=3)</formula>
    </cfRule>
    <cfRule type="expression" dxfId="28" priority="13" stopIfTrue="1">
      <formula>AND($W208="B",$Y208=2)</formula>
    </cfRule>
    <cfRule type="expression" dxfId="27" priority="14" stopIfTrue="1">
      <formula>AND($W208="B",$Y208=1)</formula>
    </cfRule>
  </conditionalFormatting>
  <conditionalFormatting sqref="A208:U208">
    <cfRule type="expression" dxfId="26" priority="2">
      <formula>$A$1=2</formula>
    </cfRule>
  </conditionalFormatting>
  <conditionalFormatting sqref="A209:U211">
    <cfRule type="expression" dxfId="25" priority="1">
      <formula>$A$1</formula>
    </cfRule>
  </conditionalFormatting>
  <conditionalFormatting sqref="U14:Z16 U6:Z8">
    <cfRule type="expression" dxfId="24" priority="964" stopIfTrue="1">
      <formula>($U6+$V6)=0</formula>
    </cfRule>
  </conditionalFormatting>
  <conditionalFormatting sqref="B25:C102">
    <cfRule type="expression" dxfId="23" priority="450">
      <formula>AND($W25="L",$X25=3)</formula>
    </cfRule>
    <cfRule type="expression" dxfId="22" priority="451">
      <formula>AND($W25="L",$X25=2)</formula>
    </cfRule>
    <cfRule type="expression" dxfId="21" priority="452">
      <formula>AND($W25="L",$X25=1)</formula>
    </cfRule>
    <cfRule type="expression" dxfId="20" priority="453">
      <formula>AND($W25="G",$X25=3)</formula>
    </cfRule>
    <cfRule type="expression" dxfId="19" priority="454">
      <formula>AND($W25="G",$X25=2)</formula>
    </cfRule>
    <cfRule type="expression" dxfId="18" priority="455">
      <formula>AND($W25="G",$X25=1)</formula>
    </cfRule>
    <cfRule type="expression" dxfId="17" priority="456">
      <formula>AND($W25="R",$X25=1)</formula>
    </cfRule>
    <cfRule type="expression" dxfId="16" priority="457">
      <formula>AND($W25="R",$X25=3)</formula>
    </cfRule>
    <cfRule type="expression" dxfId="15" priority="458">
      <formula>AND($W25="R",$X25=2)</formula>
    </cfRule>
    <cfRule type="expression" dxfId="14" priority="459">
      <formula>AND($W25="B",$X25=3)</formula>
    </cfRule>
    <cfRule type="expression" dxfId="13" priority="460">
      <formula>AND($W25="B",$X25=2)</formula>
    </cfRule>
    <cfRule type="expression" dxfId="12" priority="461">
      <formula>AND($W25="B",$X25=1)</formula>
    </cfRule>
  </conditionalFormatting>
  <conditionalFormatting sqref="E25:J102">
    <cfRule type="expression" dxfId="11" priority="438">
      <formula>AND($W25="L",$Y25=3)</formula>
    </cfRule>
    <cfRule type="expression" dxfId="10" priority="439">
      <formula>AND($W25="L",$Y25=2)</formula>
    </cfRule>
    <cfRule type="expression" dxfId="9" priority="440">
      <formula>AND($W25="L",$Y25=1)</formula>
    </cfRule>
    <cfRule type="expression" dxfId="8" priority="441">
      <formula>AND($W25="G",$Y25=3)</formula>
    </cfRule>
    <cfRule type="expression" dxfId="7" priority="442">
      <formula>AND($W25="G",$Y25=2)</formula>
    </cfRule>
    <cfRule type="expression" dxfId="6" priority="443">
      <formula>AND($W25="G",$Y25=1)</formula>
    </cfRule>
    <cfRule type="expression" dxfId="5" priority="444">
      <formula>AND($W25="R",$Y25=1)</formula>
    </cfRule>
    <cfRule type="expression" dxfId="4" priority="445">
      <formula>AND($W25="R",$Y25=3)</formula>
    </cfRule>
    <cfRule type="expression" dxfId="3" priority="446">
      <formula>AND($W25="R",$Y25=2)</formula>
    </cfRule>
    <cfRule type="expression" dxfId="2" priority="447">
      <formula>AND($W25="B",$Y25=3)</formula>
    </cfRule>
    <cfRule type="expression" dxfId="1" priority="448">
      <formula>AND($W25="B",$Y25=2)</formula>
    </cfRule>
    <cfRule type="expression" dxfId="0" priority="449">
      <formula>AND($W25="B",$Y25=1)</formula>
    </cfRule>
  </conditionalFormatting>
  <dataValidations count="1">
    <dataValidation type="list" allowBlank="1" showInputMessage="1" showErrorMessage="1" sqref="A1">
      <formula1>"0,1,2"</formula1>
    </dataValidation>
  </dataValidations>
  <pageMargins left="0" right="0" top="0.78740157480314965" bottom="0.78740157480314965" header="0.51181102362204722" footer="0.51181102362204722"/>
  <pageSetup paperSize="9" orientation="portrait" verticalDpi="4294967294" r:id="rId1"/>
  <headerFooter alignWithMargins="0"/>
  <ignoredErrors>
    <ignoredError sqref="W1:W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Spielplan</vt:lpstr>
    </vt:vector>
  </TitlesOfParts>
  <Company>Greiner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</dc:creator>
  <cp:lastModifiedBy>Heinz Schmid</cp:lastModifiedBy>
  <cp:lastPrinted>2017-07-19T09:11:04Z</cp:lastPrinted>
  <dcterms:created xsi:type="dcterms:W3CDTF">1999-10-02T19:29:20Z</dcterms:created>
  <dcterms:modified xsi:type="dcterms:W3CDTF">2017-08-06T18:06:55Z</dcterms:modified>
</cp:coreProperties>
</file>